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0730" windowHeight="11160"/>
  </bookViews>
  <sheets>
    <sheet name="2023" sheetId="3" r:id="rId1"/>
    <sheet name="поясн" sheetId="4" r:id="rId2"/>
    <sheet name="Лист1" sheetId="6" r:id="rId3"/>
    <sheet name="Лист2" sheetId="7" r:id="rId4"/>
  </sheets>
  <definedNames>
    <definedName name="_xlnm._FilterDatabase" localSheetId="0" hidden="1">'2023'!$A$16:$J$1151</definedName>
    <definedName name="_xlnm.Print_Area" localSheetId="0">'2023'!$A:$J</definedName>
  </definedNames>
  <calcPr calcId="162913"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56" i="4" l="1"/>
  <c r="E156" i="4"/>
  <c r="D156" i="4"/>
  <c r="C156" i="4"/>
  <c r="F16" i="4"/>
  <c r="E16" i="4"/>
  <c r="D16" i="4"/>
  <c r="C16" i="4"/>
  <c r="F56" i="4"/>
  <c r="E56" i="4"/>
  <c r="D56" i="4"/>
  <c r="C56" i="4"/>
  <c r="J1047" i="3" l="1"/>
  <c r="J927" i="3"/>
  <c r="J925" i="3"/>
  <c r="J924" i="3" s="1"/>
  <c r="J424" i="3"/>
  <c r="J423" i="3" s="1"/>
  <c r="J422" i="3" s="1"/>
  <c r="J421" i="3" s="1"/>
  <c r="J420" i="3" s="1"/>
  <c r="J86" i="3"/>
  <c r="J165" i="3"/>
  <c r="J164" i="3" s="1"/>
  <c r="J870" i="3"/>
  <c r="J869" i="3" s="1"/>
  <c r="J868" i="3" s="1"/>
  <c r="J867" i="3" s="1"/>
  <c r="E58" i="6"/>
  <c r="D8" i="6"/>
  <c r="D35" i="6"/>
  <c r="D44" i="6"/>
  <c r="D49" i="6"/>
  <c r="D67" i="6"/>
  <c r="D79" i="6"/>
  <c r="D91" i="6"/>
  <c r="D102" i="6"/>
  <c r="D115" i="6"/>
  <c r="D122" i="6"/>
  <c r="D128" i="6"/>
  <c r="D135" i="6"/>
  <c r="D148" i="6"/>
  <c r="D165" i="6"/>
  <c r="D173" i="6"/>
  <c r="D188" i="6"/>
  <c r="C188" i="6"/>
  <c r="F173" i="6"/>
  <c r="F192" i="6" s="1"/>
  <c r="E173" i="6"/>
  <c r="C173" i="6"/>
  <c r="C165" i="6"/>
  <c r="C148" i="6"/>
  <c r="C135" i="6"/>
  <c r="C128" i="6"/>
  <c r="C122" i="6"/>
  <c r="C115" i="6"/>
  <c r="C102" i="6"/>
  <c r="E91" i="6"/>
  <c r="E192" i="6" s="1"/>
  <c r="C91" i="6"/>
  <c r="C79" i="6"/>
  <c r="C67" i="6"/>
  <c r="C49" i="6"/>
  <c r="C44" i="6"/>
  <c r="C35" i="6"/>
  <c r="C8" i="6"/>
  <c r="F215" i="4"/>
  <c r="E215" i="4"/>
  <c r="D215" i="4"/>
  <c r="C215" i="4"/>
  <c r="C192" i="6" l="1"/>
  <c r="D192" i="6"/>
  <c r="F143" i="4"/>
  <c r="E143" i="4"/>
  <c r="D143" i="4"/>
  <c r="C143" i="4"/>
  <c r="F102" i="4"/>
  <c r="E102" i="4"/>
  <c r="D102" i="4"/>
  <c r="C102" i="4"/>
  <c r="F17" i="4" l="1"/>
  <c r="E17" i="4"/>
  <c r="D17" i="4"/>
  <c r="F15" i="4"/>
  <c r="E15" i="4"/>
  <c r="D15" i="4"/>
  <c r="C15" i="4"/>
  <c r="C17" i="4"/>
  <c r="F52" i="4"/>
  <c r="E52" i="4"/>
  <c r="D52" i="4"/>
  <c r="C52" i="4"/>
  <c r="F48" i="4"/>
  <c r="E48" i="4"/>
  <c r="D48" i="4"/>
  <c r="C48" i="4"/>
  <c r="F42" i="4"/>
  <c r="E42" i="4"/>
  <c r="D42" i="4"/>
  <c r="C42" i="4"/>
  <c r="F38" i="4"/>
  <c r="E38" i="4"/>
  <c r="D38" i="4"/>
  <c r="C38" i="4"/>
  <c r="F34" i="4"/>
  <c r="E34" i="4"/>
  <c r="D34" i="4"/>
  <c r="C34" i="4"/>
  <c r="F26" i="4"/>
  <c r="E26" i="4"/>
  <c r="D26" i="4"/>
  <c r="C26" i="4"/>
  <c r="F19" i="4"/>
  <c r="F13" i="4" s="1"/>
  <c r="E19" i="4"/>
  <c r="E13" i="4" s="1"/>
  <c r="D19" i="4"/>
  <c r="D13" i="4" s="1"/>
  <c r="C19" i="4"/>
  <c r="C13" i="4" s="1"/>
  <c r="F66" i="4"/>
  <c r="E66" i="4"/>
  <c r="D66" i="4"/>
  <c r="F64" i="4"/>
  <c r="E64" i="4"/>
  <c r="D64" i="4"/>
  <c r="C64" i="4"/>
  <c r="C66" i="4"/>
  <c r="F79" i="4"/>
  <c r="E79" i="4"/>
  <c r="D79" i="4"/>
  <c r="C79" i="4"/>
  <c r="F74" i="4"/>
  <c r="E74" i="4"/>
  <c r="D74" i="4"/>
  <c r="C74" i="4"/>
  <c r="F69" i="4"/>
  <c r="F62" i="4" s="1"/>
  <c r="E69" i="4"/>
  <c r="E62" i="4" s="1"/>
  <c r="D69" i="4"/>
  <c r="D62" i="4" s="1"/>
  <c r="C69" i="4"/>
  <c r="F122" i="4"/>
  <c r="E122" i="4"/>
  <c r="D122" i="4"/>
  <c r="C122" i="4"/>
  <c r="F134" i="4"/>
  <c r="E134" i="4"/>
  <c r="D134" i="4"/>
  <c r="C134" i="4"/>
  <c r="F195" i="4"/>
  <c r="E195" i="4"/>
  <c r="D195" i="4"/>
  <c r="C195" i="4"/>
  <c r="F210" i="4"/>
  <c r="E210" i="4"/>
  <c r="D210" i="4"/>
  <c r="C210" i="4"/>
  <c r="C62" i="4" l="1"/>
  <c r="D183" i="4" l="1"/>
  <c r="C183" i="4"/>
  <c r="J54" i="3" l="1"/>
  <c r="J1034" i="3" l="1"/>
  <c r="J486" i="3" l="1"/>
  <c r="J485" i="3" s="1"/>
  <c r="J310" i="3"/>
  <c r="J309" i="3" s="1"/>
  <c r="J308" i="3" s="1"/>
  <c r="J238" i="3"/>
  <c r="J571" i="3" l="1"/>
  <c r="J573" i="3"/>
  <c r="J570" i="3" l="1"/>
  <c r="F183" i="4" l="1"/>
  <c r="E183" i="4"/>
  <c r="F205" i="4"/>
  <c r="E205" i="4"/>
  <c r="D205" i="4"/>
  <c r="D98" i="4" s="1"/>
  <c r="C205" i="4"/>
  <c r="C98" i="4" s="1"/>
  <c r="E98" i="4" l="1"/>
  <c r="F98" i="4"/>
  <c r="J917" i="3"/>
  <c r="J22" i="3" l="1"/>
  <c r="J24" i="3"/>
  <c r="J21" i="3" l="1"/>
  <c r="J513" i="3" l="1"/>
  <c r="J523" i="3" l="1"/>
  <c r="J440" i="3"/>
  <c r="J433" i="3"/>
  <c r="J1080" i="3"/>
  <c r="J1102" i="3"/>
  <c r="J1101" i="3" s="1"/>
  <c r="J997" i="3"/>
  <c r="J996" i="3" s="1"/>
  <c r="J995" i="3" s="1"/>
  <c r="J895" i="3"/>
  <c r="J893" i="3"/>
  <c r="J460" i="3"/>
  <c r="J892" i="3" l="1"/>
  <c r="J162" i="3" l="1"/>
  <c r="J161" i="3" s="1"/>
  <c r="J911" i="3" l="1"/>
  <c r="J910" i="3" s="1"/>
  <c r="J909" i="3" s="1"/>
  <c r="J908" i="3" s="1"/>
  <c r="J907" i="3" s="1"/>
  <c r="J1141" i="3"/>
  <c r="J294" i="3" l="1"/>
  <c r="J293" i="3" s="1"/>
  <c r="J292" i="3" s="1"/>
  <c r="J952" i="3" l="1"/>
  <c r="J951" i="3" s="1"/>
  <c r="J950" i="3" s="1"/>
  <c r="J856" i="3"/>
  <c r="J855" i="3" s="1"/>
  <c r="J854" i="3" s="1"/>
  <c r="J797" i="3"/>
  <c r="J796" i="3" s="1"/>
  <c r="J795" i="3" s="1"/>
  <c r="J430" i="3"/>
  <c r="J429" i="3" s="1"/>
  <c r="J1030" i="3"/>
  <c r="J1029" i="3" s="1"/>
  <c r="J1028" i="3" s="1"/>
  <c r="J1092" i="3"/>
  <c r="J1091" i="3" s="1"/>
  <c r="J1090" i="3" s="1"/>
  <c r="J744" i="3"/>
  <c r="J743" i="3" s="1"/>
  <c r="J742" i="3" s="1"/>
  <c r="J156" i="3"/>
  <c r="J143" i="3"/>
  <c r="J142" i="3" s="1"/>
  <c r="J560" i="3"/>
  <c r="J559" i="3" s="1"/>
  <c r="J576" i="3"/>
  <c r="J829" i="3"/>
  <c r="J828" i="3" s="1"/>
  <c r="J827" i="3" s="1"/>
  <c r="J826" i="3" s="1"/>
  <c r="J825" i="3" s="1"/>
  <c r="J1149" i="3"/>
  <c r="J1116" i="3"/>
  <c r="J1115" i="3" s="1"/>
  <c r="J1082" i="3"/>
  <c r="J1079" i="3" s="1"/>
  <c r="J1147" i="3"/>
  <c r="J1146" i="3" s="1"/>
  <c r="J1145" i="3" s="1"/>
  <c r="J1003" i="3"/>
  <c r="J1002" i="3" s="1"/>
  <c r="J1001" i="3" s="1"/>
  <c r="J1000" i="3" s="1"/>
  <c r="J999" i="3" s="1"/>
  <c r="J905" i="3"/>
  <c r="J904" i="3" s="1"/>
  <c r="J903" i="3" s="1"/>
  <c r="J902" i="3" s="1"/>
  <c r="J901" i="3" s="1"/>
  <c r="J922" i="3"/>
  <c r="J920" i="3"/>
  <c r="J691" i="3"/>
  <c r="J690" i="3" s="1"/>
  <c r="J689" i="3" s="1"/>
  <c r="J659" i="3"/>
  <c r="J916" i="3" l="1"/>
  <c r="J1144" i="3"/>
  <c r="J1143" i="3" s="1"/>
  <c r="J915" i="3" l="1"/>
  <c r="J914" i="3" s="1"/>
  <c r="J913" i="3" s="1"/>
  <c r="J246" i="3"/>
  <c r="J245" i="3" s="1"/>
  <c r="J244" i="3" s="1"/>
  <c r="J243" i="3" s="1"/>
  <c r="J328" i="3"/>
  <c r="J327" i="3" s="1"/>
  <c r="J326" i="3" s="1"/>
  <c r="J325" i="3" s="1"/>
  <c r="J211" i="3"/>
  <c r="J210" i="3" s="1"/>
  <c r="J274" i="3"/>
  <c r="J273" i="3" s="1"/>
  <c r="J272" i="3" s="1"/>
  <c r="J102" i="3" l="1"/>
  <c r="J101" i="3" s="1"/>
  <c r="J100" i="3" s="1"/>
  <c r="F6" i="4" l="1"/>
  <c r="F7" i="4" s="1"/>
  <c r="E6" i="4"/>
  <c r="E7" i="4" s="1"/>
  <c r="F14" i="4"/>
  <c r="E14" i="4"/>
  <c r="C6" i="4" l="1"/>
  <c r="C7" i="4" s="1"/>
  <c r="C14" i="4"/>
  <c r="D14" i="4"/>
  <c r="D6" i="4"/>
  <c r="D7" i="4" s="1"/>
  <c r="J483" i="3"/>
  <c r="J482" i="3" s="1"/>
  <c r="J481" i="3" s="1"/>
  <c r="J480" i="3" s="1"/>
  <c r="J270" i="3" l="1"/>
  <c r="J269" i="3" s="1"/>
  <c r="J268" i="3" s="1"/>
  <c r="J588" i="3" l="1"/>
  <c r="J587" i="3" s="1"/>
  <c r="J566" i="3"/>
  <c r="J585" i="3"/>
  <c r="J344" i="3" l="1"/>
  <c r="J471" i="3" l="1"/>
  <c r="J477" i="3"/>
  <c r="J476" i="3" s="1"/>
  <c r="J1088" i="3" l="1"/>
  <c r="J1087" i="3" s="1"/>
  <c r="J1086" i="3" s="1"/>
  <c r="J1026" i="3"/>
  <c r="J1025" i="3" s="1"/>
  <c r="J1024" i="3" s="1"/>
  <c r="J948" i="3"/>
  <c r="J947" i="3" s="1"/>
  <c r="J946" i="3" s="1"/>
  <c r="J852" i="3"/>
  <c r="J851" i="3" s="1"/>
  <c r="J850" i="3" s="1"/>
  <c r="J793" i="3"/>
  <c r="J792" i="3" s="1"/>
  <c r="J791" i="3" s="1"/>
  <c r="J790" i="3" s="1"/>
  <c r="J740" i="3"/>
  <c r="J739" i="3" s="1"/>
  <c r="J738" i="3" s="1"/>
  <c r="J508" i="3"/>
  <c r="J507" i="3" s="1"/>
  <c r="J506" i="3" s="1"/>
  <c r="J150" i="3" l="1"/>
  <c r="J149" i="3" s="1"/>
  <c r="J147" i="3"/>
  <c r="J146" i="3" s="1"/>
  <c r="J140" i="3"/>
  <c r="J139" i="3" s="1"/>
  <c r="J137" i="3"/>
  <c r="J136" i="3" s="1"/>
  <c r="J134" i="3"/>
  <c r="J133" i="3" s="1"/>
  <c r="J131" i="3"/>
  <c r="J130" i="3" s="1"/>
  <c r="J128" i="3"/>
  <c r="J127" i="3" s="1"/>
  <c r="J126" i="3" l="1"/>
  <c r="J145" i="3"/>
  <c r="J979" i="3"/>
  <c r="J125" i="3" l="1"/>
  <c r="J401" i="3"/>
  <c r="J400" i="3" s="1"/>
  <c r="J399" i="3" s="1"/>
  <c r="J398" i="3" s="1"/>
  <c r="J411" i="3"/>
  <c r="J410" i="3" s="1"/>
  <c r="J409" i="3" s="1"/>
  <c r="J521" i="3" l="1"/>
  <c r="J505" i="3" l="1"/>
  <c r="J407" i="3"/>
  <c r="J406" i="3" s="1"/>
  <c r="J405" i="3" s="1"/>
  <c r="J404" i="3" s="1"/>
  <c r="J643" i="3"/>
  <c r="J428" i="3"/>
  <c r="J427" i="3" s="1"/>
  <c r="J426" i="3" s="1"/>
  <c r="J174" i="3"/>
  <c r="J173" i="3" s="1"/>
  <c r="J172" i="3" s="1"/>
  <c r="J171" i="3" s="1"/>
  <c r="J170" i="3" s="1"/>
  <c r="J519" i="3" l="1"/>
  <c r="J512" i="3"/>
  <c r="J314" i="3"/>
  <c r="J313" i="3" s="1"/>
  <c r="J312" i="3" s="1"/>
  <c r="J307" i="3" s="1"/>
  <c r="J305" i="3"/>
  <c r="J304" i="3" s="1"/>
  <c r="J303" i="3" s="1"/>
  <c r="J302" i="3" s="1"/>
  <c r="J300" i="3"/>
  <c r="J299" i="3" s="1"/>
  <c r="J298" i="3" s="1"/>
  <c r="J297" i="3" s="1"/>
  <c r="J518" i="3" l="1"/>
  <c r="J1139" i="3" l="1"/>
  <c r="J1138" i="3" l="1"/>
  <c r="J1137" i="3" s="1"/>
  <c r="J1136" i="3" s="1"/>
  <c r="J1135" i="3" s="1"/>
  <c r="J1109" i="3"/>
  <c r="J1033" i="3" l="1"/>
  <c r="J1032" i="3" s="1"/>
  <c r="J986" i="3"/>
  <c r="J985" i="3" s="1"/>
  <c r="J956" i="3"/>
  <c r="J955" i="3" s="1"/>
  <c r="J954" i="3" s="1"/>
  <c r="J180" i="3" l="1"/>
  <c r="J719" i="3"/>
  <c r="J285" i="3" l="1"/>
  <c r="J281" i="3" l="1"/>
  <c r="J280" i="3" s="1"/>
  <c r="J208" i="3" l="1"/>
  <c r="J205" i="3" s="1"/>
  <c r="J204" i="3" s="1"/>
  <c r="J278" i="3" l="1"/>
  <c r="J277" i="3" s="1"/>
  <c r="J276" i="3" s="1"/>
  <c r="J963" i="3"/>
  <c r="J965" i="3"/>
  <c r="J1127" i="3"/>
  <c r="J1129" i="3"/>
  <c r="J1123" i="3"/>
  <c r="J1125" i="3"/>
  <c r="J1121" i="3"/>
  <c r="J1119" i="3"/>
  <c r="J365" i="3"/>
  <c r="J367" i="3"/>
  <c r="J200" i="3"/>
  <c r="J202" i="3"/>
  <c r="J266" i="3"/>
  <c r="J264" i="3"/>
  <c r="J1118" i="3" l="1"/>
  <c r="J1114" i="3" s="1"/>
  <c r="J962" i="3"/>
  <c r="J961" i="3" s="1"/>
  <c r="J263" i="3"/>
  <c r="J364" i="3"/>
  <c r="J199" i="3"/>
  <c r="J198" i="3" s="1"/>
  <c r="J122" i="3" l="1"/>
  <c r="J121" i="3" s="1"/>
  <c r="J356" i="3" l="1"/>
  <c r="J65" i="3"/>
  <c r="J1133" i="3" l="1"/>
  <c r="J1132" i="3" s="1"/>
  <c r="J1131" i="3" s="1"/>
  <c r="J1108" i="3"/>
  <c r="J1107" i="3" s="1"/>
  <c r="J1106" i="3" s="1"/>
  <c r="J1105" i="3" s="1"/>
  <c r="J1099" i="3"/>
  <c r="J1098" i="3" s="1"/>
  <c r="J1097" i="3" s="1"/>
  <c r="J1085" i="3"/>
  <c r="J1078" i="3"/>
  <c r="J1075" i="3"/>
  <c r="J1071" i="3"/>
  <c r="J1064" i="3"/>
  <c r="J1063" i="3" s="1"/>
  <c r="J1062" i="3" s="1"/>
  <c r="J1060" i="3"/>
  <c r="J1059" i="3" s="1"/>
  <c r="J1057" i="3"/>
  <c r="J1051" i="3"/>
  <c r="J1050" i="3" s="1"/>
  <c r="J1040" i="3"/>
  <c r="J1039" i="3" s="1"/>
  <c r="J1038" i="3" s="1"/>
  <c r="J1037" i="3" s="1"/>
  <c r="J1036" i="3" s="1"/>
  <c r="J1023" i="3"/>
  <c r="J1021" i="3"/>
  <c r="J1019" i="3"/>
  <c r="J1014" i="3"/>
  <c r="J1010" i="3"/>
  <c r="J993" i="3"/>
  <c r="J992" i="3" s="1"/>
  <c r="J991" i="3" s="1"/>
  <c r="J989" i="3"/>
  <c r="J988" i="3" s="1"/>
  <c r="J984" i="3" s="1"/>
  <c r="J978" i="3"/>
  <c r="J977" i="3" s="1"/>
  <c r="J976" i="3" s="1"/>
  <c r="J975" i="3" s="1"/>
  <c r="J972" i="3"/>
  <c r="J971" i="3" s="1"/>
  <c r="J969" i="3"/>
  <c r="J968" i="3" s="1"/>
  <c r="J945" i="3"/>
  <c r="J943" i="3"/>
  <c r="J942" i="3" s="1"/>
  <c r="J941" i="3" s="1"/>
  <c r="J938" i="3"/>
  <c r="J934" i="3"/>
  <c r="J899" i="3"/>
  <c r="J898" i="3" s="1"/>
  <c r="J897" i="3" s="1"/>
  <c r="J890" i="3"/>
  <c r="J889" i="3" s="1"/>
  <c r="J888" i="3" s="1"/>
  <c r="J884" i="3"/>
  <c r="J883" i="3" s="1"/>
  <c r="J882" i="3" s="1"/>
  <c r="J881" i="3" s="1"/>
  <c r="J880" i="3" s="1"/>
  <c r="J877" i="3"/>
  <c r="J876" i="3" s="1"/>
  <c r="J874" i="3"/>
  <c r="J873" i="3" s="1"/>
  <c r="J872" i="3" s="1"/>
  <c r="J862" i="3"/>
  <c r="J861" i="3" s="1"/>
  <c r="J860" i="3" s="1"/>
  <c r="J859" i="3" s="1"/>
  <c r="J858" i="3" s="1"/>
  <c r="J849" i="3"/>
  <c r="J847" i="3"/>
  <c r="J845" i="3"/>
  <c r="J840" i="3"/>
  <c r="J836" i="3"/>
  <c r="J823" i="3"/>
  <c r="J822" i="3" s="1"/>
  <c r="J821" i="3" s="1"/>
  <c r="J819" i="3"/>
  <c r="J818" i="3" s="1"/>
  <c r="J817" i="3" s="1"/>
  <c r="J812" i="3"/>
  <c r="J811" i="3" s="1"/>
  <c r="J810" i="3" s="1"/>
  <c r="J805" i="3"/>
  <c r="J804" i="3" s="1"/>
  <c r="J803" i="3" s="1"/>
  <c r="J802" i="3" s="1"/>
  <c r="J801" i="3" s="1"/>
  <c r="J799" i="3"/>
  <c r="J788" i="3"/>
  <c r="J786" i="3"/>
  <c r="J781" i="3"/>
  <c r="J777" i="3"/>
  <c r="J770" i="3"/>
  <c r="J769" i="3" s="1"/>
  <c r="J768" i="3" s="1"/>
  <c r="J766" i="3"/>
  <c r="J765" i="3" s="1"/>
  <c r="J763" i="3"/>
  <c r="J762" i="3" s="1"/>
  <c r="J756" i="3"/>
  <c r="J755" i="3" s="1"/>
  <c r="J753" i="3"/>
  <c r="J752" i="3" s="1"/>
  <c r="J746" i="3"/>
  <c r="J737" i="3"/>
  <c r="J735" i="3"/>
  <c r="J734" i="3" s="1"/>
  <c r="J733" i="3" s="1"/>
  <c r="J730" i="3"/>
  <c r="J726" i="3"/>
  <c r="J716" i="3"/>
  <c r="J715" i="3" s="1"/>
  <c r="J714" i="3" s="1"/>
  <c r="J713" i="3" s="1"/>
  <c r="J712" i="3" s="1"/>
  <c r="J711" i="3" s="1"/>
  <c r="J709" i="3"/>
  <c r="J708" i="3" s="1"/>
  <c r="J705" i="3"/>
  <c r="J703" i="3"/>
  <c r="J699" i="3"/>
  <c r="J685" i="3"/>
  <c r="J684" i="3" s="1"/>
  <c r="J681" i="3"/>
  <c r="J679" i="3"/>
  <c r="J674" i="3"/>
  <c r="J673" i="3" s="1"/>
  <c r="J670" i="3"/>
  <c r="J667" i="3"/>
  <c r="J664" i="3"/>
  <c r="J661" i="3"/>
  <c r="J657" i="3"/>
  <c r="J652" i="3"/>
  <c r="J650" i="3"/>
  <c r="J646" i="3"/>
  <c r="J645" i="3" s="1"/>
  <c r="J640" i="3"/>
  <c r="J638" i="3"/>
  <c r="J636" i="3"/>
  <c r="J633" i="3"/>
  <c r="J630" i="3"/>
  <c r="J627" i="3"/>
  <c r="J624" i="3"/>
  <c r="J621" i="3"/>
  <c r="J618" i="3"/>
  <c r="J615" i="3"/>
  <c r="J612" i="3"/>
  <c r="J608" i="3"/>
  <c r="J605" i="3"/>
  <c r="J598" i="3"/>
  <c r="J595" i="3"/>
  <c r="J591" i="3"/>
  <c r="J590" i="3" s="1"/>
  <c r="J583" i="3"/>
  <c r="J581" i="3"/>
  <c r="J568" i="3"/>
  <c r="J564" i="3"/>
  <c r="J554" i="3"/>
  <c r="J552" i="3"/>
  <c r="J544" i="3"/>
  <c r="J543" i="3" s="1"/>
  <c r="J542" i="3" s="1"/>
  <c r="J541" i="3" s="1"/>
  <c r="J536" i="3"/>
  <c r="J535" i="3" s="1"/>
  <c r="J533" i="3"/>
  <c r="J529" i="3"/>
  <c r="J501" i="3"/>
  <c r="J499" i="3"/>
  <c r="J494" i="3"/>
  <c r="J489" i="3" s="1"/>
  <c r="J479" i="3" s="1"/>
  <c r="J469" i="3"/>
  <c r="J466" i="3"/>
  <c r="J462" i="3"/>
  <c r="J455" i="3"/>
  <c r="J449" i="3"/>
  <c r="J445" i="3"/>
  <c r="J415" i="3"/>
  <c r="J414" i="3" s="1"/>
  <c r="J413" i="3" s="1"/>
  <c r="J403" i="3" s="1"/>
  <c r="J396" i="3"/>
  <c r="J392" i="3"/>
  <c r="J384" i="3"/>
  <c r="J380" i="3"/>
  <c r="J377" i="3"/>
  <c r="J376" i="3" s="1"/>
  <c r="J374" i="3"/>
  <c r="J373" i="3" s="1"/>
  <c r="J360" i="3"/>
  <c r="J359" i="3" s="1"/>
  <c r="J352" i="3"/>
  <c r="J351" i="3" s="1"/>
  <c r="J346" i="3"/>
  <c r="J342" i="3"/>
  <c r="J338" i="3"/>
  <c r="J332" i="3"/>
  <c r="J331" i="3" s="1"/>
  <c r="J330" i="3" s="1"/>
  <c r="J324" i="3" s="1"/>
  <c r="J322" i="3"/>
  <c r="J321" i="3" s="1"/>
  <c r="J319" i="3"/>
  <c r="J318" i="3" s="1"/>
  <c r="J290" i="3"/>
  <c r="J289" i="3" s="1"/>
  <c r="J288" i="3" s="1"/>
  <c r="J284" i="3"/>
  <c r="J283" i="3" s="1"/>
  <c r="J261" i="3"/>
  <c r="J260" i="3" s="1"/>
  <c r="J258" i="3"/>
  <c r="J257" i="3" s="1"/>
  <c r="J252" i="3"/>
  <c r="J251" i="3" s="1"/>
  <c r="J250" i="3" s="1"/>
  <c r="J249" i="3" s="1"/>
  <c r="J248" i="3" s="1"/>
  <c r="J240" i="3"/>
  <c r="J237" i="3" s="1"/>
  <c r="J234" i="3"/>
  <c r="J233" i="3"/>
  <c r="J231" i="3"/>
  <c r="J230" i="3"/>
  <c r="J228" i="3"/>
  <c r="J227" i="3" s="1"/>
  <c r="J224" i="3"/>
  <c r="J223" i="3" s="1"/>
  <c r="J221" i="3"/>
  <c r="J220" i="3" s="1"/>
  <c r="J217" i="3"/>
  <c r="J216" i="3" s="1"/>
  <c r="J215" i="3" s="1"/>
  <c r="J206" i="3"/>
  <c r="J196" i="3"/>
  <c r="J195" i="3" s="1"/>
  <c r="J194" i="3" s="1"/>
  <c r="J189" i="3"/>
  <c r="J188" i="3" s="1"/>
  <c r="J187" i="3" s="1"/>
  <c r="J185" i="3"/>
  <c r="J179" i="3"/>
  <c r="J168" i="3"/>
  <c r="J167" i="3" s="1"/>
  <c r="J159" i="3"/>
  <c r="J158" i="3" s="1"/>
  <c r="J154" i="3"/>
  <c r="J153" i="3" s="1"/>
  <c r="J117" i="3"/>
  <c r="J116" i="3" s="1"/>
  <c r="J115" i="3" s="1"/>
  <c r="J112" i="3"/>
  <c r="J111" i="3" s="1"/>
  <c r="J110" i="3" s="1"/>
  <c r="J106" i="3"/>
  <c r="J105" i="3" s="1"/>
  <c r="J104" i="3" s="1"/>
  <c r="J98" i="3"/>
  <c r="J97" i="3" s="1"/>
  <c r="J96" i="3" s="1"/>
  <c r="J94" i="3"/>
  <c r="J91" i="3"/>
  <c r="J88" i="3"/>
  <c r="J81" i="3"/>
  <c r="J80" i="3" s="1"/>
  <c r="J79" i="3" s="1"/>
  <c r="J78" i="3" s="1"/>
  <c r="J75" i="3"/>
  <c r="J74" i="3" s="1"/>
  <c r="J73" i="3" s="1"/>
  <c r="J70" i="3"/>
  <c r="J68" i="3"/>
  <c r="J61" i="3"/>
  <c r="J59" i="3"/>
  <c r="J51" i="3"/>
  <c r="J49" i="3"/>
  <c r="J45" i="3"/>
  <c r="J40" i="3"/>
  <c r="J38" i="3"/>
  <c r="J31" i="3"/>
  <c r="J27" i="3"/>
  <c r="J152" i="3" l="1"/>
  <c r="J866" i="3"/>
  <c r="J865" i="3" s="1"/>
  <c r="J864" i="3" s="1"/>
  <c r="J85" i="3"/>
  <c r="J84" i="3" s="1"/>
  <c r="J44" i="3"/>
  <c r="J43" i="3" s="1"/>
  <c r="J732" i="3"/>
  <c r="J1077" i="3"/>
  <c r="J940" i="3"/>
  <c r="J656" i="3"/>
  <c r="J575" i="3"/>
  <c r="J256" i="3"/>
  <c r="J255" i="3" s="1"/>
  <c r="J528" i="3"/>
  <c r="J511" i="3" s="1"/>
  <c r="J510" i="3" s="1"/>
  <c r="J678" i="3"/>
  <c r="J677" i="3" s="1"/>
  <c r="J676" i="3" s="1"/>
  <c r="J350" i="3"/>
  <c r="J349" i="3" s="1"/>
  <c r="J348" i="3" s="1"/>
  <c r="J1018" i="3"/>
  <c r="J1017" i="3" s="1"/>
  <c r="J1016" i="3" s="1"/>
  <c r="J498" i="3"/>
  <c r="J497" i="3" s="1"/>
  <c r="J496" i="3" s="1"/>
  <c r="J649" i="3"/>
  <c r="J58" i="3"/>
  <c r="J57" i="3" s="1"/>
  <c r="J594" i="3"/>
  <c r="J593" i="3" s="1"/>
  <c r="J611" i="3"/>
  <c r="J604" i="3" s="1"/>
  <c r="J1009" i="3"/>
  <c r="J1008" i="3" s="1"/>
  <c r="J1007" i="3" s="1"/>
  <c r="J341" i="3"/>
  <c r="J340" i="3" s="1"/>
  <c r="J776" i="3"/>
  <c r="J775" i="3" s="1"/>
  <c r="J774" i="3" s="1"/>
  <c r="J337" i="3"/>
  <c r="J336" i="3" s="1"/>
  <c r="J844" i="3"/>
  <c r="J843" i="3" s="1"/>
  <c r="J842" i="3" s="1"/>
  <c r="J1046" i="3"/>
  <c r="J1045" i="3" s="1"/>
  <c r="J1044" i="3" s="1"/>
  <c r="J1043" i="3" s="1"/>
  <c r="J1042" i="3" s="1"/>
  <c r="J26" i="3"/>
  <c r="J20" i="3" s="1"/>
  <c r="J540" i="3"/>
  <c r="J551" i="3"/>
  <c r="J550" i="3" s="1"/>
  <c r="J751" i="3"/>
  <c r="J750" i="3" s="1"/>
  <c r="J749" i="3" s="1"/>
  <c r="J748" i="3" s="1"/>
  <c r="J1070" i="3"/>
  <c r="J1069" i="3" s="1"/>
  <c r="J1068" i="3" s="1"/>
  <c r="J226" i="3"/>
  <c r="J379" i="3"/>
  <c r="J372" i="3" s="1"/>
  <c r="J371" i="3" s="1"/>
  <c r="J370" i="3" s="1"/>
  <c r="J369" i="3" s="1"/>
  <c r="J391" i="3"/>
  <c r="J390" i="3" s="1"/>
  <c r="J389" i="3" s="1"/>
  <c r="J439" i="3"/>
  <c r="J438" i="3" s="1"/>
  <c r="J437" i="3" s="1"/>
  <c r="J1113" i="3"/>
  <c r="J1112" i="3" s="1"/>
  <c r="J1104" i="3" s="1"/>
  <c r="J219" i="3"/>
  <c r="J236" i="3"/>
  <c r="J725" i="3"/>
  <c r="J724" i="3" s="1"/>
  <c r="J723" i="3" s="1"/>
  <c r="J722" i="3" s="1"/>
  <c r="J64" i="3"/>
  <c r="J63" i="3" s="1"/>
  <c r="J473" i="3"/>
  <c r="J698" i="3"/>
  <c r="J697" i="3" s="1"/>
  <c r="J696" i="3" s="1"/>
  <c r="J695" i="3" s="1"/>
  <c r="J694" i="3" s="1"/>
  <c r="J693" i="3" s="1"/>
  <c r="J835" i="3"/>
  <c r="J834" i="3" s="1"/>
  <c r="J833" i="3" s="1"/>
  <c r="J761" i="3"/>
  <c r="J760" i="3" s="1"/>
  <c r="J759" i="3" s="1"/>
  <c r="J758" i="3" s="1"/>
  <c r="J184" i="3"/>
  <c r="J178" i="3" s="1"/>
  <c r="J177" i="3" s="1"/>
  <c r="J176" i="3" s="1"/>
  <c r="J37" i="3"/>
  <c r="J35" i="3" s="1"/>
  <c r="J193" i="3"/>
  <c r="J563" i="3"/>
  <c r="J785" i="3"/>
  <c r="J784" i="3" s="1"/>
  <c r="J783" i="3" s="1"/>
  <c r="J816" i="3"/>
  <c r="J815" i="3" s="1"/>
  <c r="J814" i="3" s="1"/>
  <c r="J933" i="3"/>
  <c r="J932" i="3" s="1"/>
  <c r="J931" i="3" s="1"/>
  <c r="J967" i="3"/>
  <c r="J1056" i="3"/>
  <c r="J1055" i="3" s="1"/>
  <c r="J1054" i="3" s="1"/>
  <c r="J1053" i="3" s="1"/>
  <c r="J1096" i="3"/>
  <c r="J1095" i="3" s="1"/>
  <c r="J1094" i="3" s="1"/>
  <c r="J317" i="3"/>
  <c r="J316" i="3" s="1"/>
  <c r="J296" i="3" s="1"/>
  <c r="J809" i="3"/>
  <c r="J808" i="3" s="1"/>
  <c r="J807" i="3" s="1"/>
  <c r="J887" i="3"/>
  <c r="J886" i="3" s="1"/>
  <c r="J879" i="3" s="1"/>
  <c r="J983" i="3"/>
  <c r="J558" i="3" l="1"/>
  <c r="J557" i="3" s="1"/>
  <c r="J556" i="3" s="1"/>
  <c r="J982" i="3"/>
  <c r="J974" i="3" s="1"/>
  <c r="J454" i="3"/>
  <c r="J453" i="3" s="1"/>
  <c r="J83" i="3"/>
  <c r="J254" i="3"/>
  <c r="J242" i="3" s="1"/>
  <c r="J388" i="3"/>
  <c r="J387" i="3" s="1"/>
  <c r="J386" i="3" s="1"/>
  <c r="J960" i="3"/>
  <c r="J959" i="3" s="1"/>
  <c r="J958" i="3" s="1"/>
  <c r="J1067" i="3"/>
  <c r="J1066" i="3" s="1"/>
  <c r="J603" i="3"/>
  <c r="J602" i="3" s="1"/>
  <c r="J335" i="3"/>
  <c r="J334" i="3" s="1"/>
  <c r="J773" i="3"/>
  <c r="J772" i="3" s="1"/>
  <c r="J1006" i="3"/>
  <c r="J1005" i="3" s="1"/>
  <c r="J549" i="3"/>
  <c r="J548" i="3" s="1"/>
  <c r="J721" i="3"/>
  <c r="J930" i="3"/>
  <c r="J42" i="3"/>
  <c r="J832" i="3"/>
  <c r="J831" i="3" s="1"/>
  <c r="J214" i="3"/>
  <c r="J213" i="3" s="1"/>
  <c r="J655" i="3"/>
  <c r="J654" i="3" s="1"/>
  <c r="J19" i="3"/>
  <c r="J18" i="3" s="1"/>
  <c r="J17" i="3" s="1"/>
  <c r="J36" i="3"/>
  <c r="J192" i="3"/>
  <c r="J929" i="3" l="1"/>
  <c r="J34" i="3"/>
  <c r="J452" i="3"/>
  <c r="J436" i="3" s="1"/>
  <c r="J419" i="3" s="1"/>
  <c r="J601" i="3"/>
  <c r="J600" i="3" s="1"/>
  <c r="J191" i="3"/>
  <c r="J547" i="3"/>
  <c r="J33" i="3" l="1"/>
  <c r="J1151" i="3" s="1"/>
</calcChain>
</file>

<file path=xl/comments1.xml><?xml version="1.0" encoding="utf-8"?>
<comments xmlns="http://schemas.openxmlformats.org/spreadsheetml/2006/main">
  <authors>
    <author>Автор</author>
  </authors>
  <commentList>
    <comment ref="A688" authorId="0" shapeId="0">
      <text>
        <r>
          <rPr>
            <b/>
            <sz val="8"/>
            <color indexed="81"/>
            <rFont val="Tahoma"/>
            <family val="2"/>
            <charset val="204"/>
          </rPr>
          <t xml:space="preserve">Автор:
</t>
        </r>
      </text>
    </comment>
  </commentList>
</comments>
</file>

<file path=xl/sharedStrings.xml><?xml version="1.0" encoding="utf-8"?>
<sst xmlns="http://schemas.openxmlformats.org/spreadsheetml/2006/main" count="9638" uniqueCount="841">
  <si>
    <t>НАИМЕНОВАНИЕ</t>
  </si>
  <si>
    <t>Вед.</t>
  </si>
  <si>
    <t>Рз</t>
  </si>
  <si>
    <t>ПР</t>
  </si>
  <si>
    <t>ВР</t>
  </si>
  <si>
    <t>П</t>
  </si>
  <si>
    <t>ПП</t>
  </si>
  <si>
    <t>МР</t>
  </si>
  <si>
    <t>НР</t>
  </si>
  <si>
    <t>3</t>
  </si>
  <si>
    <t>4</t>
  </si>
  <si>
    <t>5</t>
  </si>
  <si>
    <t>6</t>
  </si>
  <si>
    <t>7</t>
  </si>
  <si>
    <t>8</t>
  </si>
  <si>
    <t>9</t>
  </si>
  <si>
    <t>00</t>
  </si>
  <si>
    <t>0</t>
  </si>
  <si>
    <t>00000</t>
  </si>
  <si>
    <t>000</t>
  </si>
  <si>
    <t>Общегосударственные вопросы</t>
  </si>
  <si>
    <t>01</t>
  </si>
  <si>
    <t>Функционирование законодательных (представительных) органов государственной власти и представительных органов муниципальных образований</t>
  </si>
  <si>
    <t>0 3</t>
  </si>
  <si>
    <t>03</t>
  </si>
  <si>
    <t>50</t>
  </si>
  <si>
    <t>1</t>
  </si>
  <si>
    <t>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t>
  </si>
  <si>
    <t>10010</t>
  </si>
  <si>
    <t>100</t>
  </si>
  <si>
    <t>10020</t>
  </si>
  <si>
    <t>Обеспечение деятельности законодательного (представительного) органа местного самоуправления</t>
  </si>
  <si>
    <t>Непрограммные расходы в рамках обеспечения деятельности аппарата законодательного (представительного) органа местного самоуправления</t>
  </si>
  <si>
    <t>Расходы на обеспечение функций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</si>
  <si>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</si>
  <si>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Закупка товаров, работ и услуг для государственных (муниципальных) нужд</t>
  </si>
  <si>
    <t>200</t>
  </si>
  <si>
    <t>Иные бюджетные ассигнования</t>
  </si>
  <si>
    <t>800</t>
  </si>
  <si>
    <t>Расходы на выплаты  по оплате труда работников органов местного самоуправления</t>
  </si>
  <si>
    <t>Другие общегосударственные вопросы</t>
  </si>
  <si>
    <t>Обеспечение гарантий муниципальных служащих</t>
  </si>
  <si>
    <t>Социальное обеспечение и иные выплаты населению</t>
  </si>
  <si>
    <t>0 1</t>
  </si>
  <si>
    <t>02</t>
  </si>
  <si>
    <t>51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</si>
  <si>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</si>
  <si>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0 4</t>
  </si>
  <si>
    <t>Обеспечение деятельности исполнительного органа местного самоуправления</t>
  </si>
  <si>
    <t xml:space="preserve">Непрограммные расходы в рамках обеспечения деятельности местной администрации </t>
  </si>
  <si>
    <t>Организация и осуществление деятельности по опеке и попечительству в области здравоохранения</t>
  </si>
  <si>
    <t>76100</t>
  </si>
  <si>
    <t>76360</t>
  </si>
  <si>
    <t>76630</t>
  </si>
  <si>
    <t>04</t>
  </si>
  <si>
    <t>07</t>
  </si>
  <si>
    <t>Судебная система</t>
  </si>
  <si>
    <t>Непрограммные расходы в рамках обеспечения деятельности судебной системы</t>
  </si>
  <si>
    <t>51200</t>
  </si>
  <si>
    <t>Резервные фонды</t>
  </si>
  <si>
    <t>Резервные фонды местных администраций</t>
  </si>
  <si>
    <t>20020</t>
  </si>
  <si>
    <t>Непрограммные расходы в рамках обеспечения деятельности других общегосударственных вопросов</t>
  </si>
  <si>
    <t>76610</t>
  </si>
  <si>
    <t>10050</t>
  </si>
  <si>
    <t>Расходы, связанные с общегосударственным управлением</t>
  </si>
  <si>
    <t>22050</t>
  </si>
  <si>
    <t>06</t>
  </si>
  <si>
    <t>Расходы на обеспечение деятельности (оказание услуг) муниципальных учреждений</t>
  </si>
  <si>
    <t>11010</t>
  </si>
  <si>
    <t>05</t>
  </si>
  <si>
    <t>20040</t>
  </si>
  <si>
    <t>76930</t>
  </si>
  <si>
    <t>20030</t>
  </si>
  <si>
    <t>13</t>
  </si>
  <si>
    <t>Национальная безопасность и правоохранительная деятельность</t>
  </si>
  <si>
    <t>20050</t>
  </si>
  <si>
    <t>Национальная экономика</t>
  </si>
  <si>
    <t>Дорожное хозяйство (дорожные фонды)</t>
  </si>
  <si>
    <t>Другие вопросы в области национальной экономики</t>
  </si>
  <si>
    <t>12</t>
  </si>
  <si>
    <t>Оказание финансовой поддержки субъектам малого и среднего предпринимательства</t>
  </si>
  <si>
    <t>60010</t>
  </si>
  <si>
    <t>Мероприятия по совершенствованию организационной, информационной и консультационной поддержки малого и среднего предпринимательства</t>
  </si>
  <si>
    <t>20080</t>
  </si>
  <si>
    <t>2</t>
  </si>
  <si>
    <t>Расходы на участие в выставочно-ярмарочных мероприятиях, форумах, конференциях</t>
  </si>
  <si>
    <t>20240</t>
  </si>
  <si>
    <t>57</t>
  </si>
  <si>
    <t>Жилищно-коммунальное хозяйство</t>
  </si>
  <si>
    <t>60</t>
  </si>
  <si>
    <t>77150</t>
  </si>
  <si>
    <t>Охрана семьи и детства</t>
  </si>
  <si>
    <t>10</t>
  </si>
  <si>
    <t>300</t>
  </si>
  <si>
    <t>Физическая культура и спорт</t>
  </si>
  <si>
    <t>11</t>
  </si>
  <si>
    <t>Массовый спорт</t>
  </si>
  <si>
    <t>20100</t>
  </si>
  <si>
    <t>10080</t>
  </si>
  <si>
    <t>09</t>
  </si>
  <si>
    <t xml:space="preserve">  0 1</t>
  </si>
  <si>
    <t>Обеспечение деятельности финансовых, налоговых и таможенных органов и органов финансового ( финансово-бюджетного) надзора</t>
  </si>
  <si>
    <t>Образование</t>
  </si>
  <si>
    <t>Дошкольное образование</t>
  </si>
  <si>
    <t>0 7</t>
  </si>
  <si>
    <t>Общее образование</t>
  </si>
  <si>
    <t>Предоставление субсидий бюджетным,
автономным учреждениям и иным некоммерческим организациям</t>
  </si>
  <si>
    <t>600</t>
  </si>
  <si>
    <t xml:space="preserve">Проведение мероприятий для детей и молодежи </t>
  </si>
  <si>
    <t>20370</t>
  </si>
  <si>
    <t>Другие вопросы в области образования</t>
  </si>
  <si>
    <t>Основное мероприятие "Осуществление управленческих функций по реализации полномочий в области образования и молодежной политики"</t>
  </si>
  <si>
    <t>76890</t>
  </si>
  <si>
    <t>Социальная политика</t>
  </si>
  <si>
    <t>76140</t>
  </si>
  <si>
    <t>Социальное обеспечение населения</t>
  </si>
  <si>
    <t>08</t>
  </si>
  <si>
    <t>52500</t>
  </si>
  <si>
    <t>52200</t>
  </si>
  <si>
    <t>76260</t>
  </si>
  <si>
    <t>76240</t>
  </si>
  <si>
    <t>76270</t>
  </si>
  <si>
    <t>Другие вопросы в области социальной политики</t>
  </si>
  <si>
    <t>76210</t>
  </si>
  <si>
    <t>Сельское хозяйство и рыболовство</t>
  </si>
  <si>
    <t>Расходы на обеспечение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</si>
  <si>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</si>
  <si>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76530</t>
  </si>
  <si>
    <t>76540</t>
  </si>
  <si>
    <t>Культура</t>
  </si>
  <si>
    <t>Меры социальной поддержки отдельных категорий граждан, работающих и проживающих в сельской местности в денежном выражении</t>
  </si>
  <si>
    <t>80010</t>
  </si>
  <si>
    <t>22240</t>
  </si>
  <si>
    <t>тыс.руб.</t>
  </si>
  <si>
    <t>76200</t>
  </si>
  <si>
    <t>20090</t>
  </si>
  <si>
    <t xml:space="preserve">ЦСР </t>
  </si>
  <si>
    <t>0000</t>
  </si>
  <si>
    <t>Непрограммные расходы в рамках обеспечения деятельности других  вопросов в области жилищно-коммунального хозяйства</t>
  </si>
  <si>
    <t>17</t>
  </si>
  <si>
    <t>15</t>
  </si>
  <si>
    <t xml:space="preserve">                                                                                                                                   </t>
  </si>
  <si>
    <t xml:space="preserve">                                                                                                                         </t>
  </si>
  <si>
    <t>Основное мероприятие "Обеспечение деятельности работников архивного отдела"</t>
  </si>
  <si>
    <t>Расходы на проведение мероприятий по организации отдыха детей в лагерях дневного пребывания</t>
  </si>
  <si>
    <t>77190</t>
  </si>
  <si>
    <t>77170</t>
  </si>
  <si>
    <t>77160</t>
  </si>
  <si>
    <t>Расходы на организацию и осуществление деятельности по опеке и попечительству в области образования</t>
  </si>
  <si>
    <t>Осуществление управленческих функций по реализации отдельных государственных полномочий в области сельского хозяйства</t>
  </si>
  <si>
    <t>Оплата жилищно-коммунальных услуг отдельным категориям граждан</t>
  </si>
  <si>
    <t>Предоставление государственной социальной помощи малоимущим семьям, малоимущим одиноко проживающим гражданам</t>
  </si>
  <si>
    <t>Выплата ежегодного социального пособия на проезд учащимся (студентам)</t>
  </si>
  <si>
    <t>Обеспечение деятельности депутатов Думы Ставропольского края и их помощников в избирательном округе</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</si>
  <si>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</si>
  <si>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отдельных государственных полномочий в области труда и социальной защиты отдельных категорий граждан</t>
  </si>
  <si>
    <t>Дополнительное образование детей</t>
  </si>
  <si>
    <t xml:space="preserve">Молодежная  политика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</si>
  <si>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</si>
  <si>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</si>
  <si>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Обеспечение мер социальной поддержки ветеранов труда и тружеников тыла</t>
  </si>
  <si>
    <t>78210</t>
  </si>
  <si>
    <t>Обеспечение мер социальной поддержки ветеранов труда Ставропольского края</t>
  </si>
  <si>
    <t>78220</t>
  </si>
  <si>
    <t>Обеспечение мер социальной поддержки реабилитированных лиц и лиц, признанных пострадавшими от политических репрессий</t>
  </si>
  <si>
    <t>78230</t>
  </si>
  <si>
    <t>Ежемесячная доплата к пенсии гражданам, ставшим инвалидами при исполнении служебных обязанностей в районах боевых действий</t>
  </si>
  <si>
    <t>78240</t>
  </si>
  <si>
    <t>Ежемесячная денежная выплата семьям погибших ветеранов боевых действий</t>
  </si>
  <si>
    <t>78250</t>
  </si>
  <si>
    <t>Предоставление гражданам субсидий на оплату жилого помещения и коммунальных услуг</t>
  </si>
  <si>
    <t>78260</t>
  </si>
  <si>
    <t>Выплата ежемесячной денежной компенсации на каждого ребенка в возрасте до 18 лет многодетным семьям</t>
  </si>
  <si>
    <t>Выплата единовременного пособия усыновителям</t>
  </si>
  <si>
    <t>78140</t>
  </si>
  <si>
    <t>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t>
  </si>
  <si>
    <t>Выплата денежных средств на содержание ребенка опекуну (попечителю)</t>
  </si>
  <si>
    <t>Функционирование высшего должностного лица субъекта Российской Федерации и муниципального образования</t>
  </si>
  <si>
    <t>КУЛЬТУРА, КИНЕМАТОГРАФИЯ</t>
  </si>
  <si>
    <t>Создание и организация деятельности комиссий по делам несовершеннолетних и защите их прав</t>
  </si>
  <si>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попечистельства</t>
    </r>
    <r>
      <rPr>
        <sz val="14"/>
        <rFont val="Calibri"/>
        <family val="2"/>
        <charset val="204"/>
      </rPr>
      <t>»</t>
    </r>
  </si>
  <si>
    <r>
      <t xml:space="preserve">Основные мероприятия </t>
    </r>
    <r>
      <rPr>
        <sz val="14"/>
        <rFont val="Calibri"/>
        <family val="2"/>
        <charset val="204"/>
      </rPr>
      <t>«</t>
    </r>
    <r>
      <rPr>
        <sz val="14"/>
        <rFont val="Times New Roman"/>
        <family val="1"/>
        <charset val="204"/>
      </rPr>
      <t>Снижение рисков и смягчение последствий чрезвычайной ситуации природного и техногенного характера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</si>
  <si>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Создание эффективной системы поддержки малого и среднего предпринимательства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</si>
  <si>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Улучшение условий для осуществления предпринимательской деятельности</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</si>
  <si>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мероприятий, направленных на формирование благоприятного инвестиционного имиджа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</si>
  <si>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дошкольного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</si>
  <si>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общего образования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</si>
  <si>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организационно-воспитательной работы с молодежью</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</si>
  <si>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оздоровительно-образовательного центра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</si>
  <si>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r>
    <r>
      <rPr>
        <sz val="14"/>
        <rFont val="Calibri"/>
        <family val="2"/>
        <charset val="204"/>
      </rPr>
      <t>»</t>
    </r>
  </si>
  <si>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</si>
  <si>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Основное мерприятие </t>
    </r>
    <r>
      <rPr>
        <sz val="14"/>
        <rFont val="Calibri"/>
        <family val="2"/>
        <charset val="204"/>
      </rPr>
      <t>«</t>
    </r>
    <r>
      <rPr>
        <sz val="14"/>
        <rFont val="Times New Roman"/>
        <family val="1"/>
        <charset val="204"/>
      </rPr>
      <t>Оказание адресной социальной помощи семьям с детьми, проживающим на территории района</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</si>
  <si>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Обеспечение деятельности реализации программы</t>
    </r>
    <r>
      <rPr>
        <sz val="14"/>
        <rFont val="Calibri"/>
        <family val="2"/>
        <charset val="204"/>
      </rPr>
      <t>»</t>
    </r>
  </si>
  <si>
    <r>
      <t>Основное мероприятие</t>
    </r>
    <r>
      <rPr>
        <sz val="14"/>
        <rFont val="Calibri"/>
        <family val="2"/>
        <charset val="204"/>
      </rPr>
      <t>««</t>
    </r>
    <r>
      <rPr>
        <sz val="14"/>
        <rFont val="Times New Roman"/>
        <family val="1"/>
        <charset val="204"/>
      </rPr>
      <t>Обеспечение деятельности по реализации подпрограммы</t>
    </r>
    <r>
      <rPr>
        <sz val="14"/>
        <rFont val="Calibri"/>
        <family val="2"/>
        <charset val="204"/>
      </rPr>
      <t>»</t>
    </r>
  </si>
  <si>
    <t>59</t>
  </si>
  <si>
    <t>R4620</t>
  </si>
  <si>
    <t>78110</t>
  </si>
  <si>
    <t>78130</t>
  </si>
  <si>
    <t xml:space="preserve">Резервные фонды </t>
  </si>
  <si>
    <t>77220</t>
  </si>
  <si>
    <t>АДМИНИСТРАЦИЯ СОВЕТСКОГО ГОРОДСКОГО ОКРУГА СТАВРОПОЛЬСКОГО КРАЯ</t>
  </si>
  <si>
    <t>602</t>
  </si>
  <si>
    <t>606</t>
  </si>
  <si>
    <t>УПРАВЛЕНИЕ ОБРАЗОВАНИЯ АДМИНИСТРАЦИИ СОВЕТСКОГО ГОРОДСКОГО ОКРУГА СТАВРОПОЛЬСКОГО КРАЯ</t>
  </si>
  <si>
    <t>609</t>
  </si>
  <si>
    <t>Глава городского округа</t>
  </si>
  <si>
    <t>«О бюджете Советского городского округа</t>
  </si>
  <si>
    <t>Программа «Противодействие  коррупции на территории Советского городского округа Ставропольского края »</t>
  </si>
  <si>
    <t>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t>
  </si>
  <si>
    <t>Муниципальная программа  «Экономическое развитие Советского городского округа Ставропольского края »</t>
  </si>
  <si>
    <t>601</t>
  </si>
  <si>
    <t>Непрограммные расходы по МКУ "Хозяйственно - эксплутационная служба"</t>
  </si>
  <si>
    <r>
      <t xml:space="preserve">Основное мероприятие </t>
    </r>
    <r>
      <rPr>
        <sz val="14"/>
        <rFont val="Calibri"/>
        <family val="2"/>
        <charset val="204"/>
      </rPr>
      <t>«</t>
    </r>
    <r>
      <rPr>
        <sz val="14"/>
        <rFont val="Times New Roman"/>
        <family val="1"/>
        <charset val="204"/>
      </rPr>
      <t>Обеспечение функционирования и развития Единой дежурно-диспетчерской службы Советского городского округа</t>
    </r>
    <r>
      <rPr>
        <sz val="14"/>
        <rFont val="Calibri"/>
        <family val="2"/>
        <charset val="204"/>
      </rPr>
      <t>»</t>
    </r>
  </si>
  <si>
    <r>
      <t xml:space="preserve">Подпрограмма </t>
    </r>
    <r>
      <rPr>
        <sz val="14"/>
        <rFont val="Calibri"/>
        <family val="2"/>
        <charset val="204"/>
      </rPr>
      <t>«С</t>
    </r>
    <r>
      <rPr>
        <sz val="14"/>
        <rFont val="Times New Roman"/>
        <family val="1"/>
        <charset val="204"/>
      </rPr>
      <t>оздание благоприятных условий для привлечения инвестиций в Советском городском округе Ставропольского края</t>
    </r>
    <r>
      <rPr>
        <sz val="14"/>
        <rFont val="Calibri"/>
        <family val="2"/>
        <charset val="204"/>
      </rPr>
      <t>»</t>
    </r>
  </si>
  <si>
    <r>
      <t xml:space="preserve">Подпрограмма </t>
    </r>
    <r>
      <rPr>
        <sz val="14"/>
        <rFont val="Calibri"/>
        <family val="2"/>
        <charset val="204"/>
      </rPr>
      <t>«</t>
    </r>
    <r>
      <rPr>
        <sz val="14"/>
        <rFont val="Times New Roman"/>
        <family val="1"/>
        <charset val="204"/>
      </rPr>
      <t>Развитие малого и среднего предпринимательства в Советском городском округе  Ставропольского края</t>
    </r>
    <r>
      <rPr>
        <sz val="14"/>
        <rFont val="Calibri"/>
        <family val="2"/>
        <charset val="204"/>
      </rPr>
      <t>»</t>
    </r>
  </si>
  <si>
    <t>Коммунальное хозяйство</t>
  </si>
  <si>
    <t>70</t>
  </si>
  <si>
    <t>22300</t>
  </si>
  <si>
    <t>22310</t>
  </si>
  <si>
    <t>22320</t>
  </si>
  <si>
    <t>Прочие мероприятия по благоустройству</t>
  </si>
  <si>
    <t>22330</t>
  </si>
  <si>
    <t>632</t>
  </si>
  <si>
    <r>
      <t xml:space="preserve">Подпрограмма </t>
    </r>
    <r>
      <rPr>
        <sz val="14"/>
        <rFont val="Calibri"/>
        <family val="2"/>
        <charset val="204"/>
      </rPr>
      <t>«</t>
    </r>
    <r>
      <rPr>
        <sz val="14"/>
        <rFont val="Times New Roman"/>
        <family val="1"/>
        <charset val="204"/>
      </rPr>
      <t xml:space="preserve">Развитие сельского хозяйства в Советском городском округе Ставропольского края </t>
    </r>
    <r>
      <rPr>
        <sz val="14"/>
        <rFont val="Calibri"/>
        <family val="2"/>
        <charset val="204"/>
      </rPr>
      <t>»</t>
    </r>
  </si>
  <si>
    <t>Подпрограмма "Обеспечение жильем молодых семей в Советском городском округе Ставропольского края"</t>
  </si>
  <si>
    <t>670</t>
  </si>
  <si>
    <t>671</t>
  </si>
  <si>
    <t>672</t>
  </si>
  <si>
    <t>673</t>
  </si>
  <si>
    <t>674</t>
  </si>
  <si>
    <t>675</t>
  </si>
  <si>
    <t>Благоустройство</t>
  </si>
  <si>
    <t>Профессиональная подготовка переподготовка и повышение квалификации</t>
  </si>
  <si>
    <t>СОВЕТ  ДЕПУТАТОВ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</si>
  <si>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 »</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</si>
  <si>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</si>
  <si>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УПРАВЛЕНИЕ ИМУЩЕСТВЕННЫХ И ЗЕМЕЛЬНЫХ ОТНОШЕНИЙ АДМИНИСТРАЦИИ СОВЕТСКОГО ГОРОДСКОГО ОКРУГА СТАВРОПОЛЬСКОГО КРАЯ</t>
  </si>
  <si>
    <t>Расходы на обеспечение деятельности (оказание услуг) казенных учреждений</t>
  </si>
  <si>
    <t>21440</t>
  </si>
  <si>
    <t>21420</t>
  </si>
  <si>
    <t>Основное мероприятие "Развитие культурно-досуговой деятельности в округе"</t>
  </si>
  <si>
    <t xml:space="preserve">Подпрограмма "Энергосбережение и повышение энергетической эффективности в Советском городском округе Ставрпопольского края" </t>
  </si>
  <si>
    <t>Основное мероприятие "Озеленение"</t>
  </si>
  <si>
    <t>Мероприятия по созданию и содержанию объектов озеленения</t>
  </si>
  <si>
    <t>Основное мероприятие "Содержание мест захоронения"</t>
  </si>
  <si>
    <t>Основное мероприятие "Прочее благоустройство"</t>
  </si>
  <si>
    <t>Подпрограмма" Энергосбережение и повышение энергетической эффективностиа в Советском городском округе Ставропольского края"</t>
  </si>
  <si>
    <t>Подпрограмма "Обеспечение безопасности дорожного движения на улично-дорожной сети Советского городского округа Ставропольского края"</t>
  </si>
  <si>
    <r>
      <t xml:space="preserve">Муниципальная программа </t>
    </r>
    <r>
      <rPr>
        <sz val="14"/>
        <rFont val="Calibri"/>
        <family val="2"/>
        <charset val="204"/>
      </rPr>
      <t>«</t>
    </r>
    <r>
      <rPr>
        <sz val="14"/>
        <rFont val="Times New Roman"/>
        <family val="1"/>
        <charset val="204"/>
      </rPr>
      <t xml:space="preserve">Развитие образования и молодежной политики в Советском городском округе Ставропольского края </t>
    </r>
    <r>
      <rPr>
        <sz val="14"/>
        <rFont val="Calibri"/>
        <family val="2"/>
        <charset val="204"/>
      </rPr>
      <t>»</t>
    </r>
  </si>
  <si>
    <t>ФИНАНСОВОЕ УПРАВЛЕНИЕ АДМИНИСТРАЦИИ СОВЕТСКОГО ГОРОДСКОГО ОКРУГА СТАВРОПОЛЬСКОГО КРАЯ</t>
  </si>
  <si>
    <t>УПРАВЛЕНИЕ ТРУДА И СОЦИАЛЬНОЙ ЗАЩИТЫ НАСЕЛЕНИЯ АДМИНИСТРАЦИИ СОВЕТСКОГО ГОРОДСКОГО ОКРУГА СТАВРОПОЛЬСКОГО КРАЯ</t>
  </si>
  <si>
    <t>УПРАВЛЕНИЕ СЕЛЬСКОГО ХОЗЯЙСТВА И ОХРАНЫ ОКРУЖАЮЩЕЙ СРЕДЫ СОВЕТСКОГО ГОРОДСКОГО ОКРУГА</t>
  </si>
  <si>
    <r>
      <t xml:space="preserve">Основное мероприятие </t>
    </r>
    <r>
      <rPr>
        <sz val="14"/>
        <rFont val="Calibri"/>
        <family val="2"/>
        <charset val="204"/>
      </rPr>
      <t>«</t>
    </r>
    <r>
      <rPr>
        <sz val="14"/>
        <rFont val="Times New Roman"/>
        <family val="1"/>
        <charset val="204"/>
      </rPr>
      <t>Развитие растениеводства в округе</t>
    </r>
    <r>
      <rPr>
        <sz val="14"/>
        <rFont val="Calibri"/>
        <family val="2"/>
        <charset val="204"/>
      </rPr>
      <t>»</t>
    </r>
  </si>
  <si>
    <t>к решению Совета депутатов Советского</t>
  </si>
  <si>
    <t>городского округа Ставропольского края</t>
  </si>
  <si>
    <t>56</t>
  </si>
  <si>
    <r>
      <t xml:space="preserve">Муниципальная программа Советского городского округа Ставропольского края </t>
    </r>
    <r>
      <rPr>
        <sz val="14"/>
        <rFont val="Calibri"/>
        <family val="2"/>
        <charset val="204"/>
      </rPr>
      <t>«</t>
    </r>
    <r>
      <rPr>
        <sz val="14"/>
        <rFont val="Times New Roman"/>
        <family val="1"/>
        <charset val="204"/>
      </rPr>
      <t xml:space="preserve">Развитие физической культуры и спорта в  Советском городском округе Ставропольского края </t>
    </r>
    <r>
      <rPr>
        <sz val="14"/>
        <rFont val="Calibri"/>
        <family val="2"/>
        <charset val="204"/>
      </rPr>
      <t>»</t>
    </r>
  </si>
  <si>
    <r>
      <t xml:space="preserve">Муниципальная программа Советского городского округа </t>
    </r>
    <r>
      <rPr>
        <sz val="14"/>
        <rFont val="Calibri"/>
        <family val="2"/>
        <charset val="204"/>
      </rPr>
      <t>«</t>
    </r>
    <r>
      <rPr>
        <sz val="14"/>
        <rFont val="Times New Roman"/>
        <family val="1"/>
        <charset val="204"/>
      </rPr>
      <t>Развитие образования и молодежной политики в Советском городско округе Ставропольского края</t>
    </r>
    <r>
      <rPr>
        <sz val="14"/>
        <rFont val="Calibri"/>
        <family val="2"/>
        <charset val="204"/>
      </rPr>
      <t>»</t>
    </r>
  </si>
  <si>
    <r>
      <t xml:space="preserve">Основное мероприятие </t>
    </r>
    <r>
      <rPr>
        <sz val="14"/>
        <rFont val="Calibri"/>
        <family val="2"/>
        <charset val="204"/>
      </rPr>
      <t>«</t>
    </r>
    <r>
      <rPr>
        <sz val="14"/>
        <rFont val="Times New Roman"/>
        <family val="1"/>
        <charset val="204"/>
      </rPr>
      <t>Развитие деятельности в области опеки и попечительства</t>
    </r>
    <r>
      <rPr>
        <sz val="14"/>
        <rFont val="Calibri"/>
        <family val="2"/>
        <charset val="204"/>
      </rPr>
      <t>»</t>
    </r>
  </si>
  <si>
    <t xml:space="preserve">Муниципальная программа Советского городского округаСтавропольского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</si>
  <si>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 » </t>
  </si>
  <si>
    <t xml:space="preserve">Муниципальная программа Советского городского округа Ставропольского края«Развитие образования и молодежной политики в Советском городском округе Ставропольского края » </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</si>
  <si>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 »</t>
  </si>
  <si>
    <t>Подпрограмма "Обеспечение реализации муниципальной программы Советского городского округа Ставропольского края" Управление и распоряжение имуществом" и общепрограммные мероприятия"</t>
  </si>
  <si>
    <t>21450</t>
  </si>
  <si>
    <t>Подпрограмма " Ремонт и содержание улично -дорожной сети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</si>
  <si>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</si>
  <si>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</si>
  <si>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</si>
  <si>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</si>
  <si>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r>
      <t xml:space="preserve">Муниципальная программа Советского городского округа Советского района </t>
    </r>
    <r>
      <rPr>
        <sz val="14"/>
        <rFont val="Calibri"/>
        <family val="2"/>
        <charset val="204"/>
      </rPr>
      <t>«</t>
    </r>
    <r>
      <rPr>
        <sz val="14"/>
        <rFont val="Times New Roman"/>
        <family val="1"/>
        <charset val="204"/>
      </rPr>
      <t xml:space="preserve">Развитие культуры в  Советском городском округе Ставропольского края </t>
    </r>
    <r>
      <rPr>
        <sz val="14"/>
        <rFont val="Calibri"/>
        <family val="2"/>
        <charset val="204"/>
      </rPr>
      <t>»</t>
    </r>
  </si>
  <si>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</si>
  <si>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Обеспечение деятельности по предоставлению государственных и муниципальных услуг МКУ МФЦ</t>
    </r>
    <r>
      <rPr>
        <sz val="14"/>
        <rFont val="Calibri"/>
        <family val="2"/>
        <charset val="204"/>
      </rPr>
      <t>»</t>
    </r>
  </si>
  <si>
    <t>Расходы в рамках обеспечения деятельности Финансового управления администрации Советского городского округа  Ставропольского края</t>
  </si>
  <si>
    <t xml:space="preserve">Подпрограмма "Модернизация и развитие коммунального хозяйства в Советском городском округе Ставрпопольского края" </t>
  </si>
  <si>
    <t>Основное мероприятие "Модернизация и развитие систем коммунальной инфраструктуры"</t>
  </si>
  <si>
    <t>22280</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</si>
  <si>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</si>
  <si>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Основное мероприятие "Мероприятия по уличному освещению и энергосбережению"</t>
  </si>
  <si>
    <t>Подпрограмма "Содержание, текущий ремонт систем коммунальной инфраструктуры Советского городского округа Ставропольского края"</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</si>
  <si>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</si>
  <si>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Мероприятия в области уличного освещения и энергосбережения</t>
  </si>
  <si>
    <t>Подпрограмма"Содержание, текущий ремонт систем коммунальной инфраструктуры Советского городского округа Ставропольского края"</t>
  </si>
  <si>
    <t>Содержание мест захоронения</t>
  </si>
  <si>
    <t>Модернизация и развитие систем коммунальной инфраструктуры</t>
  </si>
  <si>
    <t xml:space="preserve">Подпрограмма "Содержание, текущий ремонт систем коммунальной инфраструктуры Советского городского округа Ставрпопольского края" </t>
  </si>
  <si>
    <t>Мероприятия в области уличного освещения и энергосберержения</t>
  </si>
  <si>
    <t>Подпрограмма "Содержание, текущий ремонт систем коммунальной инфраструктуры Советского городского округа"</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</si>
  <si>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 »</t>
  </si>
  <si>
    <t>Подпрограмма "Ремонт и содержание улично - дорожной сети Советского городского округа Ставропольского края"</t>
  </si>
  <si>
    <t>Подпрограмма "Модернизация, содержание, развитие транспортной инфраструктуры и обеспечение безопасности дорожного движения на автомобильных дорогах вне границ населенных пунктов"</t>
  </si>
  <si>
    <t>Расходы на работы по ремонту, содержанию и реконструкцию автомобильных дорог вне границ населенных пунктов</t>
  </si>
  <si>
    <t>Мероприятия по ремонту и содержанию улично - дорожной сети Советского городского округа Ставропольского края</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</si>
  <si>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t>
  </si>
  <si>
    <t>Мероприятия по профилактике детского дорожно-транспортного травматизма</t>
  </si>
  <si>
    <t>Основное мероприятие «Обеспечение безопасности дорожного движения на улично-дорожной сети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</si>
  <si>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</si>
  <si>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Ремонт и  содержанию улично-дорожной сети округа</t>
  </si>
  <si>
    <t>Муниципальная программа «Развитие дорожного хозяйства и повышение безопасности дорожного  движения в Советском городском округе Ставропольского края»</t>
  </si>
  <si>
    <t>20060</t>
  </si>
  <si>
    <t>Мероприятия по обеспечению первичных мер пожарной безопасности</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</si>
  <si>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</si>
  <si>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</si>
  <si>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607</t>
  </si>
  <si>
    <t>58</t>
  </si>
  <si>
    <r>
      <t xml:space="preserve">Основное мероприятие </t>
    </r>
    <r>
      <rPr>
        <sz val="14"/>
        <rFont val="Calibri"/>
        <family val="2"/>
        <charset val="204"/>
      </rPr>
      <t>«</t>
    </r>
    <r>
      <rPr>
        <sz val="14"/>
        <rFont val="Times New Roman"/>
        <family val="1"/>
        <charset val="204"/>
      </rPr>
      <t xml:space="preserve">Развитие дополнительного образования детей и подростков </t>
    </r>
    <r>
      <rPr>
        <sz val="14"/>
        <rFont val="Calibri"/>
        <family val="2"/>
        <charset val="204"/>
      </rPr>
      <t>»</t>
    </r>
  </si>
  <si>
    <t>Другие вопросы в области культуры и кинематографии</t>
  </si>
  <si>
    <t>Непрограммные расходы в рамках обеспечения деятельности отдела культуры</t>
  </si>
  <si>
    <t>ОТДЕЛ КУЛЬТУРЫ АДМИНИСТРАЦИИ СОВЕТСКОГО ГОРОДСКОГО ОКРУГА СТАВРОПОЛЬСКОГО КРАЯ</t>
  </si>
  <si>
    <t>78000</t>
  </si>
  <si>
    <t>Единая субвенция</t>
  </si>
  <si>
    <t>P1</t>
  </si>
  <si>
    <t>50840</t>
  </si>
  <si>
    <t>76280</t>
  </si>
  <si>
    <t>77650</t>
  </si>
  <si>
    <t>Выплата денежной компенсации семьям, в которых в период с 1 января 2011 года по 31 декабря 2015 года родился третий или последующий ребенок</t>
  </si>
  <si>
    <t>Другие вопросы в области жилищно-коммунального хозяйства</t>
  </si>
  <si>
    <t>Основные мероприятия "Ремонт и содержание улично -дорожной сети  округа за счет средств дорожного фонда"</t>
  </si>
  <si>
    <t>Основные мероприятия "Ремонт и содержание улично -дорожной сети  округа за счет средств на поддержку дорожного хозяйства"</t>
  </si>
  <si>
    <t>Основные мероприятия «Ремонт и содержание автомобильных дорог вне границ населенных пунктов за счет средств дорожного фонда »</t>
  </si>
  <si>
    <t>Основное мероприятие "Ремонт и содержание улично-дорожной сети за счет средств дорожного фонда"</t>
  </si>
  <si>
    <t>S7730</t>
  </si>
  <si>
    <t>77820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</si>
  <si>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</si>
  <si>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20220</t>
  </si>
  <si>
    <t>Подпрограмма "Развитие пищевой и перерабатывающей промышленности, потребительского рынка и туризма в Советском городском округе Ставропольского края"</t>
  </si>
  <si>
    <t xml:space="preserve">Создание условий для развития пищевой и перерабатывающей промышленности </t>
  </si>
  <si>
    <t>20250</t>
  </si>
  <si>
    <t>20260</t>
  </si>
  <si>
    <t>Создание условий для развития инфраструктуры торговли, общественного питания и бытового обслуживания населения</t>
  </si>
  <si>
    <t>Развитие ситуационного туризма</t>
  </si>
  <si>
    <t>Расходы на развитие ситуационного туризма</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</si>
  <si>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</si>
  <si>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t>
  </si>
  <si>
    <t>Расходы на проведение фестиваля национальных культур народов, проживающих на территории городского округа, "Мы все единая семья"</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</si>
  <si>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</si>
  <si>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21210</t>
  </si>
  <si>
    <t>21220</t>
  </si>
  <si>
    <t>Проведение информационно-пропагандистских мероприятий, направленных на профилактику идеологии терроризма</t>
  </si>
  <si>
    <t>Реализация регионального проекта "Финансовая поддержка семей при рождении детей"</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</si>
  <si>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</si>
  <si>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Подпрограмма "Обеспечение реализации муниципальной программы СГО СК  "Повышение эффективности управления муниципальными финансами Советского городского округа Ставропольского края""</t>
  </si>
  <si>
    <r>
      <t xml:space="preserve">Основное мероприятие </t>
    </r>
    <r>
      <rPr>
        <sz val="14"/>
        <rFont val="Calibri"/>
        <family val="2"/>
        <charset val="204"/>
      </rPr>
      <t>«</t>
    </r>
    <r>
      <rPr>
        <sz val="14"/>
        <rFont val="Times New Roman"/>
        <family val="1"/>
        <charset val="204"/>
      </rPr>
      <t xml:space="preserve"> Исполнение полномочий администрации в области градостроительной деятельности</t>
    </r>
    <r>
      <rPr>
        <sz val="14"/>
        <rFont val="Calibri"/>
        <family val="2"/>
        <charset val="204"/>
      </rPr>
      <t>»</t>
    </r>
  </si>
  <si>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</si>
  <si>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 xml:space="preserve">Расходы на создания условий для развития пищевой и перерабатывающей промышленности </t>
  </si>
  <si>
    <t>Расходы на создания условий для развития инфраструктуры торговли, общественного питания и бытового обслуживания населения</t>
  </si>
  <si>
    <t>Содержание газовых сетей</t>
  </si>
  <si>
    <t>Выплата пособия на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</si>
  <si>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</si>
  <si>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r>
      <t xml:space="preserve">Основное мероприятие </t>
    </r>
    <r>
      <rPr>
        <sz val="14"/>
        <rFont val="Calibri"/>
        <family val="2"/>
        <charset val="204"/>
      </rPr>
      <t>«</t>
    </r>
    <r>
      <rPr>
        <sz val="14"/>
        <rFont val="Times New Roman"/>
        <family val="1"/>
        <charset val="204"/>
      </rPr>
      <t>Развитие дополнительного образования в сфере культуры и искусства в Советском городском округе Ставропольского края</t>
    </r>
    <r>
      <rPr>
        <sz val="14"/>
        <rFont val="Calibri"/>
        <family val="2"/>
        <charset val="204"/>
      </rPr>
      <t>»</t>
    </r>
  </si>
  <si>
    <r>
      <t>Муниципальная программа Советского городского округа Ставропольского края "Развитие культуры   Советского городского округа Ставропольского края</t>
    </r>
    <r>
      <rPr>
        <sz val="14"/>
        <rFont val="Calibri"/>
        <family val="2"/>
        <charset val="204"/>
      </rPr>
      <t>»</t>
    </r>
    <r>
      <rPr>
        <sz val="14"/>
        <rFont val="Times New Roman"/>
        <family val="1"/>
        <charset val="204"/>
      </rPr>
      <t>"</t>
    </r>
  </si>
  <si>
    <t>Основное мероприятие "Развитие библиотечного обслуживания населения Советского городского округа Ставропольского края"</t>
  </si>
  <si>
    <t>Предоставление мер социальной поддержки отдельных категорий граждан, работающих и проживающих в сельской местности в денежном выражении</t>
  </si>
  <si>
    <t>Проведение мероприятий в сфере культуры</t>
  </si>
  <si>
    <t>Муниципальная программа "Повышение эффективности управления муниципальными финансами Советского городского округа Ставропольского края"</t>
  </si>
  <si>
    <t>Муниципальная программа Советского городского округа Ставропольского края "Развитие жилищно-коммунального хозяйства Советского городского округа Ставропольского края"</t>
  </si>
  <si>
    <t>Основное мероприятие "Проведение информационно-пропагандистских мероприятий, направленных на профилактику идеологии терроризма"</t>
  </si>
  <si>
    <t>ТЕРРИТОРИАЛЬНЫЙ ОТДЕЛ АДМИНИСТРАЦИИ СОВЕТСКОГО ГОРОДСКОГО ОКРУГА СТАВРОПОЛЬСКОГО КРАЯ В ХУТОРЕ  ВОСТОЧНОМ</t>
  </si>
  <si>
    <t>ТЕРРИТОРИАЛЬНЫЙ ОТДЕЛ АДМИНИСТРАЦИИ СОВЕТСКОГО ГОРОДСКОГО ОКРУГА СТАВРОПОЛЬСКОГО КРАЯ В СЕЛЕ ГОРЬКАЯ БАЛКА</t>
  </si>
  <si>
    <t>ТЕРРИТОРИАЛЬНЫЙ ОТДЕЛ АДМИНИСТРАЦИИ СОВЕТСКОГО ГОРОДСКОГО ОКРУГА СТАВРОПОЛЬСКОГО КРАЯ В СЕЛЕ ОТКАЗНОМ</t>
  </si>
  <si>
    <t>ТЕРРИТОРИАЛЬНЫЙ ОТДЕЛ АДМИНИСТРАЦИИ СОВЕТСКОГО ГОРОДСКОГО ОКРУГА СТАВРОПОЛЬСКОГО КРАЯ В СЕЛЕ ПРАВОКУМСКОМ</t>
  </si>
  <si>
    <t>ТЕРРИТОРИАЛЬНЫЙ ОТДЕЛ АДМИНИСТРАЦИИ СОВЕТСКОГО ГОРОДСКОГО ОКРУГА СТАВРОПОЛЬСКОГО КРАЯ В СЕЛЕ СОЛДАТО-АЛЕКСАНДРОВСКОМ</t>
  </si>
  <si>
    <t>ТЕРРИТОРИАЛЬНЫЙ ОТДЕЛ АДМИНИСТРАЦИИ СОВЕТСКОГО ГОРОДСКОГО ОКРУГА СТАВРОПОЛЬСКОГО КРАЯ В СЕЛЕ НИНЫ</t>
  </si>
  <si>
    <r>
      <t xml:space="preserve">Основное мероприятие </t>
    </r>
    <r>
      <rPr>
        <sz val="14"/>
        <rFont val="Calibri"/>
        <family val="2"/>
        <charset val="204"/>
      </rPr>
      <t>«</t>
    </r>
    <r>
      <rPr>
        <sz val="14"/>
        <rFont val="Times New Roman"/>
        <family val="1"/>
        <charset val="204"/>
      </rPr>
      <t xml:space="preserve"> Обеспечение функций органов местного самоуправления</t>
    </r>
    <r>
      <rPr>
        <sz val="14"/>
        <rFont val="Calibri"/>
        <family val="2"/>
        <charset val="204"/>
      </rPr>
      <t>»</t>
    </r>
  </si>
  <si>
    <t>21050</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</si>
  <si>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</si>
  <si>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</si>
  <si>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</si>
  <si>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R3020</t>
  </si>
  <si>
    <t>Осуществление ежемесячных выплат на детей в возрасте от трех до семи лет включительно</t>
  </si>
  <si>
    <t>98</t>
  </si>
  <si>
    <t>22381</t>
  </si>
  <si>
    <t>Профилактика и устранение последствий распространения коронавирусной инфекции на территории Советского городского округа</t>
  </si>
  <si>
    <t>Защита населения и территории от чрезвычайных ситуаций природного и техногенного характера, пожарная безопасность</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</si>
  <si>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</si>
  <si>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</si>
  <si>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 xml:space="preserve">Компенсация отдельным категориям граждан оплаты взноса на капитальный ремонт общего имущества в многоквартирном доме </t>
  </si>
  <si>
    <t>78270</t>
  </si>
  <si>
    <t>Дополнительные меры социальной поддержки в виде дополнительной компенсации расходов на оплату жилых помещений и коммунальных услуг участникам, инвалидам Великой Отечественной войны и бывшим несовершеннолетним узникам фашизма</t>
  </si>
  <si>
    <t xml:space="preserve">                                                                                                   Р А С П Р Е Д Е Л Е Н И Е           </t>
  </si>
  <si>
    <t xml:space="preserve">                                                                                                                  </t>
  </si>
  <si>
    <t>Основное мероприятие «Внедрение современных технологий и методов кадровой работы, направленных на повышение профессиональной компетентности муниципальных служащих»</t>
  </si>
  <si>
    <t>Организация и проведение мероприятий по профессиональному развитию муниципальных служащих</t>
  </si>
  <si>
    <t>Муниципальная программа Советского городского округа Ставропольского края "Управление и распоряжение имуществом в Советском городском округе Ставропольского края"</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</si>
  <si>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</si>
  <si>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</si>
  <si>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Программа "Гармонизация межнациональных отношений, предупреждение этническогои религиозного экстримизма, укрепление единства российской нации на территории Советского городского округа Ставропольского края"</t>
  </si>
  <si>
    <t xml:space="preserve">Организация мероприятий, направленных на противодействие  коррупции на территории округа </t>
  </si>
  <si>
    <t>Основное мероприятие «Создание условий для вовлечения различных групп населения г.Зеленокумска  к регулярным занятиям физической культурой и спортом».</t>
  </si>
  <si>
    <t>Основное мероприятие «Создание условий для вовлечения различных групп населения с.Солдато-Александровского  к регулярным занятиям физической культурой и спортом»</t>
  </si>
  <si>
    <t>Основное мероприятие «Развитие массовой физической культуры и спорта в городском округе»</t>
  </si>
  <si>
    <t>20230</t>
  </si>
  <si>
    <t>Расходы в области градостроительной деятельности</t>
  </si>
  <si>
    <r>
      <t xml:space="preserve">Основное мероприятие </t>
    </r>
    <r>
      <rPr>
        <b/>
        <sz val="14"/>
        <rFont val="Calibri"/>
        <family val="2"/>
        <charset val="204"/>
      </rPr>
      <t>«</t>
    </r>
    <r>
      <rPr>
        <b/>
        <sz val="14"/>
        <rFont val="Times New Roman"/>
        <family val="1"/>
        <charset val="204"/>
      </rPr>
      <t>Предоставление адресной социальной помощи нуждающимся гражданам</t>
    </r>
    <r>
      <rPr>
        <b/>
        <sz val="14"/>
        <rFont val="Calibri"/>
        <family val="2"/>
        <charset val="204"/>
      </rPr>
      <t>»</t>
    </r>
  </si>
  <si>
    <t>Оказание государственной социальной помощи на основании социального контракта отдельным категориям граждан
 </t>
  </si>
  <si>
    <t>R4040</t>
  </si>
  <si>
    <t>Расходы на содержание имущества, находящегося в муниципальной собственности округа</t>
  </si>
  <si>
    <t>22020</t>
  </si>
  <si>
    <t>16</t>
  </si>
  <si>
    <t>Расходы на содержание имущества</t>
  </si>
  <si>
    <t xml:space="preserve">  06</t>
  </si>
  <si>
    <t>78810</t>
  </si>
  <si>
    <t>Организация мероприятий при осуществлении деятельности по обращению с животными без владельцев</t>
  </si>
  <si>
    <t xml:space="preserve">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</si>
  <si>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78730</t>
  </si>
  <si>
    <t>Осуществление выплаты социального пособия на погребение</t>
  </si>
  <si>
    <t>Организация и проведение мероприятий по борьбе с иксодовыми клещами-переносчиками Крымской геморрагической лихорадки в природных биотопах (на пастбищах)</t>
  </si>
  <si>
    <t>643</t>
  </si>
  <si>
    <t>52</t>
  </si>
  <si>
    <t xml:space="preserve">Непрограммные расходы в рамках обеспечения деятельности контрольно-счетного органа Советского городского округа Ставропольского края </t>
  </si>
  <si>
    <r>
      <t xml:space="preserve">Основное мероприятие </t>
    </r>
    <r>
      <rPr>
        <sz val="14"/>
        <rFont val="Calibri"/>
        <family val="2"/>
        <charset val="204"/>
      </rPr>
      <t>«</t>
    </r>
    <r>
      <rPr>
        <sz val="14"/>
        <rFont val="Times New Roman"/>
        <family val="1"/>
        <charset val="204"/>
      </rPr>
      <t>Организация каникулярного отдыха, оздоровления и занятости детей и подростков в учреждениях дополнительного образования</t>
    </r>
    <r>
      <rPr>
        <sz val="14"/>
        <rFont val="Calibri"/>
        <family val="2"/>
        <charset val="204"/>
      </rPr>
      <t>»</t>
    </r>
  </si>
  <si>
    <t>2023</t>
  </si>
  <si>
    <t>Предоставление молодым семьям социальных выплат на приобретение (строительство) жилья за счет средств краевого бюджета</t>
  </si>
  <si>
    <t>11150</t>
  </si>
  <si>
    <t>11240</t>
  </si>
  <si>
    <t>Программа "Профилактика терроризма и его идеологии на территории Советского городского округа Ставропольского края"</t>
  </si>
  <si>
    <t>Основное мероприятие "Формирование системы профилактики терроризма и его идеологии на территории Советского городского округа"</t>
  </si>
  <si>
    <t>Расходы на проведение мероприятий по организации отдыха детей в учреждениях дополнительного образования</t>
  </si>
  <si>
    <t>Расходы на обеспечение деятельности МКУ "Хозяйственно - эксплуатационная служба"</t>
  </si>
  <si>
    <r>
      <t xml:space="preserve">Муниципальная программа Советского городского округа Ставропольского края </t>
    </r>
    <r>
      <rPr>
        <b/>
        <sz val="14"/>
        <rFont val="Calibri"/>
        <family val="2"/>
        <charset val="204"/>
      </rPr>
      <t>«</t>
    </r>
    <r>
      <rPr>
        <b/>
        <sz val="14"/>
        <rFont val="Times New Roman"/>
        <family val="1"/>
        <charset val="204"/>
      </rPr>
      <t>Снижение административных барьеров, оптимизация и повышение качества предоставления государственных и муниципальных услуг в Советском городском округе  Ставропольского края</t>
    </r>
    <r>
      <rPr>
        <b/>
        <sz val="14"/>
        <rFont val="Calibri"/>
        <family val="2"/>
        <charset val="204"/>
      </rPr>
      <t>»</t>
    </r>
  </si>
  <si>
    <r>
      <t>Муниципальная программа Советского городского округа Ставропольского края</t>
    </r>
    <r>
      <rPr>
        <b/>
        <sz val="14"/>
        <rFont val="Calibri"/>
        <family val="2"/>
        <charset val="204"/>
      </rPr>
      <t>«</t>
    </r>
    <r>
      <rPr>
        <b/>
        <sz val="14"/>
        <rFont val="Times New Roman"/>
        <family val="1"/>
        <charset val="204"/>
      </rPr>
      <t xml:space="preserve">Развитие муниципальной службы в Советском городском округе Ставропольского края </t>
    </r>
    <r>
      <rPr>
        <b/>
        <sz val="14"/>
        <rFont val="Calibri"/>
        <family val="2"/>
        <charset val="204"/>
      </rPr>
      <t>»</t>
    </r>
  </si>
  <si>
    <t>Централизованное ведение бюджетного (бухгалтерского) учета и формирование отчетности органов местного самоуправления и подведомственных им муниципальных учреждений Советского городского округа</t>
  </si>
  <si>
    <t>Непрограммные расходы в рамках централизованного ведения бюджетного (бухгалтерского) учета и формирование отчетности</t>
  </si>
  <si>
    <t>54</t>
  </si>
  <si>
    <t xml:space="preserve">Расходы на обеспечение деятельности (оказание услуг) муниципальных учреждений </t>
  </si>
  <si>
    <t>Организация и проведение творческих конкурсов по созданию произведений (видеороликов, рисунков и другое) антитеррористической направленности</t>
  </si>
  <si>
    <t>КОНТРОЛЬНО-СЧЕТНАЯ ПАЛАТА СОВЕТСКОГО ГОРОДСКОГО ОКРУГА СТАВРОПОЛЬСКОГО КРАЯ</t>
  </si>
  <si>
    <t>Обеспечение деятельности контрольно-счетной палаты Советского городского округа Ставропольского края</t>
  </si>
  <si>
    <t>L4970</t>
  </si>
  <si>
    <t>Основное мероприятие "Реализация инициативного проекта"</t>
  </si>
  <si>
    <t>Подпрограмма «Модернизация улично-дорожной сети Советского городского округа Ставропольского края»</t>
  </si>
  <si>
    <t xml:space="preserve">Основное мероприятие "Реализация инициативного проекта" </t>
  </si>
  <si>
    <t xml:space="preserve">Реализация инициативного проекта "Благоустройство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 </t>
  </si>
  <si>
    <t xml:space="preserve">Реализация инициативного проекта за счет инициативных платежей "Благоустройство  детской игровой площадки расположенной на прилегающей территории к дорцу культуры поселка Михайловка Советского городского округа Ставропольского края " </t>
  </si>
  <si>
    <t xml:space="preserve">Реализация инициативного проекта за счет инициативных платежей"Обустройство пешеходных дорожек по улицам: Советская с №2 по № 38, Красноармейская с № 16 по № 44, Лесная с № 7 по № 36, Ленина с № 12 по № 30, Молодежная хутора Андреевского Советского городского округа Ставропольского края " </t>
  </si>
  <si>
    <t xml:space="preserve">Реализация инициативного проекта "Обустройство пешеходных дорожек по улицам: Советская с №2 по № 38, Красноармейская с № 16 по № 44, Лесная с № 7 по № 36, Ленина с № 12 по № 30, Молодежная хутора Андреевского Советского городского округа Ставропольского края " </t>
  </si>
  <si>
    <t>Капитальный ремонт и ремонт автомобильных дорог общего пользования местного значения муниципальных округов и городских округов</t>
  </si>
  <si>
    <t>Реализация регионального проекта  "Формирование комфортной городской среды"</t>
  </si>
  <si>
    <t>F2</t>
  </si>
  <si>
    <t>Реализация программ формирования современной городской среды</t>
  </si>
  <si>
    <t>55550</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</si>
  <si>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</si>
  <si>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Приложение 5</t>
  </si>
  <si>
    <t xml:space="preserve">Ставропольского края на 2023 год и плановый период </t>
  </si>
  <si>
    <t xml:space="preserve">Непрограммные расходы в рамках реализация функций муниципальных органов </t>
  </si>
  <si>
    <t>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на иные цели</t>
  </si>
  <si>
    <t>Основное мероприятие «Мероприятия, направленные на проведение ремонта, восстановление и реставрацию памятников культуры</t>
  </si>
  <si>
    <t>Проведение ремонта, восстановление и реставрация наиболее значимых и находящихся в неудовлетворительном состоянии воинских захоронений, памятников и мемориальных комплексов, увековечивающих память погибших в годы Великой Отечественной войны</t>
  </si>
  <si>
    <t>S6650</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</si>
  <si>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</si>
  <si>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"Независимая оценка качества условий оказания услуг учреждениями"</t>
  </si>
  <si>
    <t>Расходы на проведение независимой оценки качества условий оказания услуг учреждениями</t>
  </si>
  <si>
    <t>25010</t>
  </si>
  <si>
    <t>Основное мероприятие "Независимая оценка качества условий оказания услуг образовательной деятельности учреждениям"</t>
  </si>
  <si>
    <t>Расходы на проведение независимой оценки качества условий оказания услуг образовательной деятельности учреждениям</t>
  </si>
  <si>
    <t>SИП20</t>
  </si>
  <si>
    <t>2ИП20</t>
  </si>
  <si>
    <t>SИП19</t>
  </si>
  <si>
    <t>2ИП19</t>
  </si>
  <si>
    <t>Национальная оборона</t>
  </si>
  <si>
    <t>Мобилизационная и вневойсковая подготовка</t>
  </si>
  <si>
    <t>Непрограммные мероприятия</t>
  </si>
  <si>
    <t>Финансовое обеспечение реализации мероприятий, связанных с призывом граждан Российской Федерации на военную службу по частичной мобилизации в Вооруженные Силы Российской Федерации</t>
  </si>
  <si>
    <t>76903</t>
  </si>
  <si>
    <t>Миграционная политика</t>
  </si>
  <si>
    <t>76902</t>
  </si>
  <si>
    <t>Выплаты единовременной социальной помощи членам семьи военнослужащего, принимавшего участие в специальной военной операции, проводимой на территории Украины, Донецкой Народной Республики, Луганской Народной Республики с 24 февраля 2022 года</t>
  </si>
  <si>
    <t>81110</t>
  </si>
  <si>
    <t>Целевые средства на реализацию Указа Президента Российской Федерации от 7 мая 2012 года № 597 "О мероприятиях по реализации государственной социальной политики"</t>
  </si>
  <si>
    <t>10100</t>
  </si>
  <si>
    <t>SИП25</t>
  </si>
  <si>
    <t>2ИП25</t>
  </si>
  <si>
    <t>SИП21</t>
  </si>
  <si>
    <t>2ИП21</t>
  </si>
  <si>
    <t>SИП22</t>
  </si>
  <si>
    <t>2ИП22</t>
  </si>
  <si>
    <t>2ИП24</t>
  </si>
  <si>
    <t>SИП24</t>
  </si>
  <si>
    <t>SИП23</t>
  </si>
  <si>
    <t>2ИП23</t>
  </si>
  <si>
    <t xml:space="preserve">бюджетных ассигнований по главным распорядителям средств местного бюджета, разделам (Рз), подразделам (ПР), целевым статьям (муниципальным программам и непрограммным направлениям деятельности) (ЦСР) и группам видов расходов классификации расходов бюджетов в ведомственной структуре расходов местного бюджета (Вед.) на 2023 год      
</t>
  </si>
  <si>
    <t>L5194</t>
  </si>
  <si>
    <t>ИТОГО</t>
  </si>
  <si>
    <t>Основное мероприятие "Обеспечение деятельности МКУ "Центр по комплексному обслуживанию учреждений образования Советского городского округа Ставропольского края"</t>
  </si>
  <si>
    <t>R3030</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</si>
  <si>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</si>
  <si>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Подпрограмма "Реализация на территории округа государственной политики в сфере профилактики правонарушений, создание условий для обеспечения общественного порядка"</t>
  </si>
  <si>
    <t>Основное мероприятие "Профилактика правонарушений среди несовершеннолетних и молодежи"</t>
  </si>
  <si>
    <t>21310</t>
  </si>
  <si>
    <t>21320</t>
  </si>
  <si>
    <t>21330</t>
  </si>
  <si>
    <t>Расходы на профилактику правонарушений среди несовершеннолетних и молодежи</t>
  </si>
  <si>
    <t>Расходы на профилактику мошенничества на территории округа</t>
  </si>
  <si>
    <t>Основное мероприятие "Профилактика рецидивной преступности"</t>
  </si>
  <si>
    <t>Основное мероприятие "Профилактика мошенничества на территории округа"</t>
  </si>
  <si>
    <t>Расходы на профилактику рецидивной преступности</t>
  </si>
  <si>
    <t>Расходы на профилактику алкоголизма на территории округа</t>
  </si>
  <si>
    <t>Основное мероприятие "Профилактика алкоголизма на территории округа"</t>
  </si>
  <si>
    <t>21340</t>
  </si>
  <si>
    <t>21350</t>
  </si>
  <si>
    <t>Основное мероприятие "Привлечение народных дружин округа к участию в охране общественного порядка на улицах и в общественных местах"</t>
  </si>
  <si>
    <t>Расходы на привлечение народных дружин округа к участию в охране общественного порядка на улицах и в общественных местах</t>
  </si>
  <si>
    <t>Подпрограмма "Профилактика незаконного потребления и оборота наркотических средств и психотропных веществ"</t>
  </si>
  <si>
    <t>Основное мероприятие "Профилактика наркомании и формирование у детей и молодежи округа мотивации к здоровому образу жизни"</t>
  </si>
  <si>
    <t>21360</t>
  </si>
  <si>
    <t>Расходы на профилактику наркомании и формирование у детей и молодежи округа мотивации к здоровому образу жизни</t>
  </si>
  <si>
    <t>21370</t>
  </si>
  <si>
    <t>Расходы на  организацию межведомственного взаимодействия по профилактике наркомании и по борьбе с незаконным оборотом наркотиков</t>
  </si>
  <si>
    <t>Основное мероприятие "Организация межведомственного взаимодействия по профилактике наркомании и по борьбе с незаконным оборотом наркотиков"</t>
  </si>
  <si>
    <t>21380</t>
  </si>
  <si>
    <t>Расходы на информационное обеспечение антинаркотической работы</t>
  </si>
  <si>
    <t>Основное мероприятие "Информационное обеспечение антинаркотической работы"</t>
  </si>
  <si>
    <t>Осуществление отдельных государственных полномочий Ставропольского края по созданию и организации деятельности административных комиссий</t>
  </si>
  <si>
    <t>Выплата компенсации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</si>
  <si>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S6720</t>
  </si>
  <si>
    <t>Организация и обеспечение отдыха и оздоровления детей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</si>
  <si>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</si>
  <si>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t>
  </si>
  <si>
    <t>В</t>
  </si>
  <si>
    <t>51790</t>
  </si>
  <si>
    <t>Реализация регионального проекта "Патриотическое воспитание граждан Российской Федерации"</t>
  </si>
  <si>
    <t>Осуществление отдельных государственных полномочий Ставропольского края по организации архивного дела в Ставропольском крае</t>
  </si>
  <si>
    <t>Проведение капитального ремонта зданий и сооружений, благоустройство территории муниципальных учреждений культуры муниципальных образований</t>
  </si>
  <si>
    <t>S6660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</si>
  <si>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</si>
  <si>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</si>
  <si>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Основное мероприятие "Обеспечение развития и укрепления материально-технической базы учреждений культуры"</t>
  </si>
  <si>
    <t xml:space="preserve">Реализация инициативного проекта "Ремонт автомобильной дороги общего пользования местного значения по ул. Гайдара в городе Зеленокумск Советского городского округа Ставропольского края" </t>
  </si>
  <si>
    <t xml:space="preserve">Реализация инициативного проекта за счет инициативных платежей "Ремонт автомобильной дороги общего пользования местного значения по ул. Гайдара в городе Зеленокумск Советского городского округа Ставропольского края" </t>
  </si>
  <si>
    <t>Реализация инициативного проекта "Ремонт тротуаров по пл. Победы (от ул. Мостовая до СОШ № 7) села Отказного Советского городского округа Ставропольского края"</t>
  </si>
  <si>
    <t>Реализация инициативного проекта за счет инициативных платежей "Ремонт тротуаров по пл. Победы (от ул. Мостовая до СОШ № 7) села Отказного Советского городского округа Ставропольского края"</t>
  </si>
  <si>
    <r>
      <t>Реализация инициативного проекта "Обустройство сквера со спортивной и детской игровой площадками в районе православного детского сада (пересечение ул. Пугачева и пер. Партизанского) в городе Зеленокумск Советского городского округа Ставропольского края</t>
    </r>
    <r>
      <rPr>
        <b/>
        <sz val="14"/>
        <color theme="1"/>
        <rFont val="Times New Roman"/>
        <family val="1"/>
        <charset val="204"/>
      </rPr>
      <t xml:space="preserve">" </t>
    </r>
  </si>
  <si>
    <r>
      <t>Реализация инициативного проекта зв счет инициативных платежей "Обустройство сквера со спортивной и детской игровой площадками в районе православного детского сада (пересечение ул. Пугачева и пер. Партизанского) в городе Зеленокумск Советского городского округа Ставропольского края</t>
    </r>
    <r>
      <rPr>
        <b/>
        <sz val="14"/>
        <color theme="1"/>
        <rFont val="Times New Roman"/>
        <family val="1"/>
        <charset val="204"/>
      </rPr>
      <t xml:space="preserve">" </t>
    </r>
  </si>
  <si>
    <t xml:space="preserve">Реализация инициативного проекта "Обустройство спортивной площадки по ул Георгиевской и пер. Георгиевскому в городе Зеленокумск Советского городского округа Ставропольского края" </t>
  </si>
  <si>
    <t xml:space="preserve">Реализация инициативного проекта за счет инициативных платежей"Обустройство спортивной площадки по ул Георгиевской и пер. Георгиевскому в городе Зеленокумск Советского городского округа Ставропольского края" </t>
  </si>
  <si>
    <t xml:space="preserve">Реализация инициативного проекта "Благоустройство прилегающей общественной территории к ФОКу (2 этап) села Солдато-Александровское Советского городского округа Ставропольского края" </t>
  </si>
  <si>
    <t>Реализация инициативного проекта за счет инициативных платежей "Благоустройство прилегающей общественной территории к ФОКу (2 этап) села Солдато-Александровское Советского городского округа Ставропольского края"</t>
  </si>
  <si>
    <t>S6500</t>
  </si>
  <si>
    <t>ПОЯСНИТЕЛЬНАЯ ЗАПИСКА К ПРОЕКТУ РЕШЕНИЯ СОВЕТА ДЕПУТАТОВ СОВЕТСКОГО ГОРОДСКОГО ОКРУГА СТАВРОПОЛЬСКОГО КРАЯ "О БЮДЖЕТЕ СОВЕТСКОГО ГОРОДСКОГО ОКРУГА СТАВРОПОЛЬСКОГО КРАЯ НА 2022 ГОД И ПЛАНОВЫЙ ПЕРИОД 2023 И 2024 ГОДЫ"</t>
  </si>
  <si>
    <t>2023 год</t>
  </si>
  <si>
    <t>2024 год</t>
  </si>
  <si>
    <t xml:space="preserve">Первоначально утверждено </t>
  </si>
  <si>
    <t>Сумма изменений</t>
  </si>
  <si>
    <t>Увеличение бюджетных ассигнований</t>
  </si>
  <si>
    <t xml:space="preserve">в том числе  </t>
  </si>
  <si>
    <t>краевые, федеральные</t>
  </si>
  <si>
    <t>местные</t>
  </si>
  <si>
    <t>внебюджет</t>
  </si>
  <si>
    <t>Уменьшение бюджетных ассигнований</t>
  </si>
  <si>
    <t>Перераспределение бюджетных ассигнований</t>
  </si>
  <si>
    <t>1. Администрация СГО</t>
  </si>
  <si>
    <t>2025 год</t>
  </si>
  <si>
    <t>601 0113 7000222020 200</t>
  </si>
  <si>
    <t>675 0503 0720422330 200</t>
  </si>
  <si>
    <t>604 0113 2010110100 800</t>
  </si>
  <si>
    <t>606 0701 1700111010 200</t>
  </si>
  <si>
    <t>606 0702 1700211010 200</t>
  </si>
  <si>
    <t>606 0703 1700411010 200</t>
  </si>
  <si>
    <t>606 0707 1700511010 200</t>
  </si>
  <si>
    <t>606 0702 1700211010 100</t>
  </si>
  <si>
    <t>3. Отдел культуры  АСГО</t>
  </si>
  <si>
    <t>20070</t>
  </si>
  <si>
    <t>400</t>
  </si>
  <si>
    <t>Расходы на приобретение и содержание имущества, находящегося в муниципальной собственности округа</t>
  </si>
  <si>
    <t>Капитальные вложения в объекты недвижимого имущества государственной (муниципальной) собственности</t>
  </si>
  <si>
    <t>61020</t>
  </si>
  <si>
    <t>Подпрограмма "Приобретение специализированной техники для нужд жилищно-коммунального обслуживания"</t>
  </si>
  <si>
    <t>Основное мероприятие "Увеличение уставного фонда муниципального унитарного предприятия "Жилищно-коммунального хозяйства города Зеленокумска"</t>
  </si>
  <si>
    <t>Расходы для приобретения специализированной техники</t>
  </si>
  <si>
    <t>Жилищное хозяйство</t>
  </si>
  <si>
    <t>73020</t>
  </si>
  <si>
    <t>SИП26</t>
  </si>
  <si>
    <t>Реализация инициативного проекта "Обустройство спортивной площадки в п. Селивановка Советского городского округа Ставропольского края"</t>
  </si>
  <si>
    <t>2ИП26</t>
  </si>
  <si>
    <t>23100</t>
  </si>
  <si>
    <t>Охрана окружающей среды</t>
  </si>
  <si>
    <t>Другие вопросы в области охраны окружающей среды</t>
  </si>
  <si>
    <t>Непрограммные мероприятия с направлением расхода</t>
  </si>
  <si>
    <t>Непрограммные расходы ы рамках реализации функций муниципальных органов</t>
  </si>
  <si>
    <t>Расходы на рекультивацию земель на территории округа</t>
  </si>
  <si>
    <t>28300</t>
  </si>
  <si>
    <t>Разработка проекта зон охраны объекта культурного наследия</t>
  </si>
  <si>
    <t>Основное мероприятие "Мероприятия, направленные на проведение ремонта, восстановления и реставрацию памятников культуры"</t>
  </si>
  <si>
    <t>Капитальные вложения в объекты государственной (муниципальной) собственности</t>
  </si>
  <si>
    <t>Основное мероприятие "Капитальное строительство объектов спорта"</t>
  </si>
  <si>
    <t>Строительство (реконструкция объектов спорта за счет средств местного бюджета)</t>
  </si>
  <si>
    <t>S700Б</t>
  </si>
  <si>
    <t>А2</t>
  </si>
  <si>
    <t>55192</t>
  </si>
  <si>
    <t>Реализация регионального проекта "Творческие люди"</t>
  </si>
  <si>
    <t>Государственная поддержка отрасли культуры (государственная поддержка лучших работников муниципальных учреждений культуры, находящихся в сельской местности)</t>
  </si>
  <si>
    <t>21390</t>
  </si>
  <si>
    <t>Основное мероприятие "Профилактика правонарушений на улицах и в общественных местах на территории округа"</t>
  </si>
  <si>
    <t>Расходы на профилактику правонарушений на улицах и в общественных местах на территории округа</t>
  </si>
  <si>
    <t>Основное мероприятие "Формирование системы профилактики терроризма и его идеологии на территории Советского городского округа Ставропольского края"</t>
  </si>
  <si>
    <t>Программа Советского городского округа Ставропольского края "Профилактика терроризма и экстремизма на территории Советского городского округа"</t>
  </si>
  <si>
    <t xml:space="preserve"> 671</t>
  </si>
  <si>
    <t>Предоставление субсидий бюджетным, автономным учреждениям и иным некоммерческим организациям</t>
  </si>
  <si>
    <t>61030</t>
  </si>
  <si>
    <t>Предоставление субсидии бюджетным, автономным учреждениям и иным некоммерческим организациям</t>
  </si>
  <si>
    <t>61040</t>
  </si>
  <si>
    <t>Предоставление субсидии МУП "Коммунальное хозяйство села Горькая Балка"</t>
  </si>
  <si>
    <t>Предоставление субсидии для реализации мероприятий, связанных с проведением капитального ремонта общего имущества в многоквартирном доме</t>
  </si>
  <si>
    <t>28200</t>
  </si>
  <si>
    <t>Расходы на проведение работ по сохранению объектов культурного наследия</t>
  </si>
  <si>
    <t>21410</t>
  </si>
  <si>
    <t>Основное мероприятие "Безопасный город"</t>
  </si>
  <si>
    <t>Расходы на обеспечение безопасности населения Советского городского округа Ставропольского края</t>
  </si>
  <si>
    <t>Реализация мероприятий по временному размещению и питанию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находящихся в пунктах временного размещения и питания на территории Ставропольского края,  за счет средств резервного фонда Правительства Ставропольского края</t>
  </si>
  <si>
    <t>606 0701 1700111010 100</t>
  </si>
  <si>
    <t>606 0702 17002S6500 100</t>
  </si>
  <si>
    <t>606 0702 17002S6500 200</t>
  </si>
  <si>
    <t>606 0703 1700411010 600</t>
  </si>
  <si>
    <t>606 0709 1700611010 600</t>
  </si>
  <si>
    <t>1. Управление образования АСГО</t>
  </si>
  <si>
    <t>2. Управление труда  АСГО</t>
  </si>
  <si>
    <t>Обеспечение комплексного развития сельских территорий</t>
  </si>
  <si>
    <t>77130</t>
  </si>
  <si>
    <t>Обеспечение ребенка (детей) участника специальной военной операции, обучающегося (обучающихся) по образовательным программам основного общего или среднего общего образования в муниципальной образовательной организации, бесплатным горячим питанием</t>
  </si>
  <si>
    <t>SИП27</t>
  </si>
  <si>
    <t>2ИП27</t>
  </si>
  <si>
    <t>S5760</t>
  </si>
  <si>
    <t>Основное мероприятие «Комплексное развитие сельских территорий»</t>
  </si>
  <si>
    <t>79202</t>
  </si>
  <si>
    <t>Реализация мероприятий по временному размещению и питанию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находящихся в пунктах временного размещения и питания на территории Ставропольского края, за счет средств резервного фонда Правительства Ставропольского края</t>
  </si>
  <si>
    <t>Председатель законодательного (представительного) органа муниципального образования</t>
  </si>
  <si>
    <t>Реализация инициативного проекта за счет инициативных платежей (Устройство тротуара по ул. Гагарина в с. Нины Советского городского округа Ставропольского края)</t>
  </si>
  <si>
    <t>Реализация инициативного проекта (Устройство тротуара по ул. Гагарина в с. Нины Советского городского округа Ставропольского края)</t>
  </si>
  <si>
    <t>20120</t>
  </si>
  <si>
    <t>Расходы в связи с удорожанием цены проекта</t>
  </si>
  <si>
    <t>601 0203 9810076903 200</t>
  </si>
  <si>
    <t>606 0707 1700520370 200</t>
  </si>
  <si>
    <t>607 0801 1000411010 400</t>
  </si>
  <si>
    <t>4. ТО с. Солдато-Александровское  АСГО</t>
  </si>
  <si>
    <t>2. Отдел культуры  АСГО</t>
  </si>
  <si>
    <t>3. ТО с. Солдато-Александровское АСГО</t>
  </si>
  <si>
    <t>4. Финансовое управление  АСГО</t>
  </si>
  <si>
    <t>5. Управление образования АСГО</t>
  </si>
  <si>
    <t>6. ТО с. Нины АСГО</t>
  </si>
  <si>
    <t>8. ТО с. Правокумское АСГО</t>
  </si>
  <si>
    <t>5.  АСГО</t>
  </si>
  <si>
    <t>Расходы в области разработки основной градостроительной документации</t>
  </si>
  <si>
    <r>
      <t>Основное мероприятие "Реализация инициативного проекта"</t>
    </r>
    <r>
      <rPr>
        <sz val="12"/>
        <color theme="1"/>
        <rFont val="Times New Roman"/>
        <family val="1"/>
        <charset val="204"/>
      </rPr>
      <t xml:space="preserve"> </t>
    </r>
  </si>
  <si>
    <t>SИП28</t>
  </si>
  <si>
    <t>2ИП28</t>
  </si>
  <si>
    <t>20210</t>
  </si>
  <si>
    <t>Основное мероприятие «Обеспечение  функционирования модели персонифицированного финансирования дополнительного образования  детей»</t>
  </si>
  <si>
    <t>Реализация инициативного проекта (Ремонт спортивного зала МКУ «ЦКД» в селе Горькая Балка Советского городского округа Ставропольского края)</t>
  </si>
  <si>
    <t>Реализация инициативного проекта за счет инициативных платежей (Ремонт спортивного зала МКУ «ЦКД» в селе Горькая Балка Советского городского округа Ставропольского края)</t>
  </si>
  <si>
    <t>601 0503 080F55550 200</t>
  </si>
  <si>
    <t>Формирование современной городской среды (сквер о ул.Советской "Пожарка") за счет средств краевого бюдета</t>
  </si>
  <si>
    <t>606 0113 51500100500 100</t>
  </si>
  <si>
    <t>Вознаграждение в связи с выходом на пенсию</t>
  </si>
  <si>
    <t>607 0801 1000411010 200</t>
  </si>
  <si>
    <t>2. ТО с. Нины АСГО</t>
  </si>
  <si>
    <t>672 0503 07205SИП27 200</t>
  </si>
  <si>
    <t>672 1102 15005SИП26 200</t>
  </si>
  <si>
    <t>672 1102 1500520120 200</t>
  </si>
  <si>
    <t>удорожание проекта по стройплощадке</t>
  </si>
  <si>
    <t>Прочее благоустройство</t>
  </si>
  <si>
    <t>672 1102 0720422330 200</t>
  </si>
  <si>
    <t>На проведение стройконтроля</t>
  </si>
  <si>
    <t>Сметная документация</t>
  </si>
  <si>
    <t>601 0503 0720422330 200</t>
  </si>
  <si>
    <t>Инициативный проект (устройство тротуара с.Нины), экономия, софин.мест</t>
  </si>
  <si>
    <t>Инициативный проект (спортплощадка в п.Селивановка, экономия, софин.мест</t>
  </si>
  <si>
    <t>Инициативный проект (устройство тротуара в с.Нины), экономия, краевые</t>
  </si>
  <si>
    <t>Инициативный проект (спортплощадка в п.Селивановка), экономия, краевые</t>
  </si>
  <si>
    <t>Прочее благоустроство на соц.выплату молодым семьям, софинансирование местный бюджет</t>
  </si>
  <si>
    <t>601 0113 7000111010 200</t>
  </si>
  <si>
    <t>Поступления от платных услуг (мерприятие 01.01.02)</t>
  </si>
  <si>
    <t>675 0502 0710122280 800</t>
  </si>
  <si>
    <t>С учетом изменений на июль</t>
  </si>
  <si>
    <t>ИТОГО на август</t>
  </si>
  <si>
    <t>601 0104 5120076360 100</t>
  </si>
  <si>
    <t>комиссия по несовершеннолетним - увеличение з/платы, краевой бюджет</t>
  </si>
  <si>
    <t>607 0801 1000422240 200</t>
  </si>
  <si>
    <t>Проведение мероприятий (призы,  цветы) за счет платных услуг (мероприятие 01.01.02)</t>
  </si>
  <si>
    <t>На проведение мероприятий</t>
  </si>
  <si>
    <t>На приобретение основных средств С-А СКО и ЦКД с.Горькая Балка</t>
  </si>
  <si>
    <t>607 0801 10006L4670 200</t>
  </si>
  <si>
    <t>Уменьшение софинансирования по конкурсу</t>
  </si>
  <si>
    <t>Инициативный проект (профилирование дороги по ул.Гагарина) инициатив.платежи</t>
  </si>
  <si>
    <t>7. ТО с. Отказного АСГО</t>
  </si>
  <si>
    <t>672 0409 0430121440 200</t>
  </si>
  <si>
    <t>Ремонт дороги за счет возмещения убытков</t>
  </si>
  <si>
    <t>604 0106 2010110020 100</t>
  </si>
  <si>
    <t xml:space="preserve">На поощрение </t>
  </si>
  <si>
    <t xml:space="preserve">ФУ резерв за/платы  </t>
  </si>
  <si>
    <t>Расходы по мобилизации</t>
  </si>
  <si>
    <t>601 0113 5150022050 200</t>
  </si>
  <si>
    <t>Приобретение наградной продукции</t>
  </si>
  <si>
    <t>604 0113 5150010050 800</t>
  </si>
  <si>
    <t>Инициативный проект (профилирование дороги по ул.Гагарина) местный бюджет</t>
  </si>
  <si>
    <t>Уменьшение дорожного фонда на инициативный проект</t>
  </si>
  <si>
    <t>672 0409 0430221440 200</t>
  </si>
  <si>
    <t>Уменьшение поддержки дорожного хозяйства на инициативный проект</t>
  </si>
  <si>
    <t>672 1102  1500620130 200</t>
  </si>
  <si>
    <t>672 1102  1500620140 200</t>
  </si>
  <si>
    <t>Родительская плата в садах</t>
  </si>
  <si>
    <t>На реализацию социальных и культурных проектов (перенос с АСГО пожертвования на ремонт многоквартирного дома средства ООО "Ставролен"Лукойл") д/с "Чебурашка" и "Скворушка" т.с. 01.02.05.</t>
  </si>
  <si>
    <t>601 0501 9810061030 600</t>
  </si>
  <si>
    <t>Перенос на образование и культуру на реализацию социальных и культурных проектов. Пожертвования ООО "Ставролен Лукойл" т.с. 01.02.05.</t>
  </si>
  <si>
    <t>607 0801 1000211010 612</t>
  </si>
  <si>
    <t>На реализацию социальных и культурных проектов (перенос с АСГО пожертвования на ремонт многоквартирного дома средства ООО "Ставролен"Лукойл") Филиал № 6 МУК ЦБС "Библиотека для детей" с. С-Ал., Филиал № 9 СУК ЦБС с. Нины т.с. 01.02.05.</t>
  </si>
  <si>
    <t>Расходы по мобилизации (перенос на ФУ для осуществления выплат мунслужащим при выходе на пенсию и др. гарантии)</t>
  </si>
  <si>
    <t>Гарантии мун.служащим (перенос с мобилизованных)</t>
  </si>
  <si>
    <t>Гарантии мун.служащим (выплата Должиковой Н.В.)</t>
  </si>
  <si>
    <t>601 1004 07400L4970 200</t>
  </si>
  <si>
    <t>601 0409 0410121420 200</t>
  </si>
  <si>
    <t>601 0409 0430221440 200</t>
  </si>
  <si>
    <t>Дорожный фонд</t>
  </si>
  <si>
    <t>Содержание уличной сети</t>
  </si>
  <si>
    <t>Поступление штрафов, неустоек, уплоченные в связи с просрочкой исполнения поставщиком обязательств (Оплата налога на имущество газовых сетей)</t>
  </si>
  <si>
    <t>ФУ резерв за/платы  (ремонт автомобиля Управления образования)</t>
  </si>
  <si>
    <t>606 0709 1700810010 200</t>
  </si>
  <si>
    <t>Аппарат (ремонт автомобиля)</t>
  </si>
  <si>
    <t>601 0113 5700320110 200</t>
  </si>
  <si>
    <t>Проведение конкурсов "Лучшая народная дружина"</t>
  </si>
  <si>
    <t>601 0104 5120010010 100</t>
  </si>
  <si>
    <t>601 0104 5120076100 100</t>
  </si>
  <si>
    <t>601 0104 5120076100 200</t>
  </si>
  <si>
    <t>601 0113 5150010050 100</t>
  </si>
  <si>
    <t>602 0113 0230010010 100</t>
  </si>
  <si>
    <t>602 0113 0230010010 200</t>
  </si>
  <si>
    <t>604 0113 5150010050 100</t>
  </si>
  <si>
    <t>606 0701 1700111010 300</t>
  </si>
  <si>
    <t>606 0709 1700611010 200</t>
  </si>
  <si>
    <t>606 0701 1700177170 100</t>
  </si>
  <si>
    <t>Госстандарт сады краевые</t>
  </si>
  <si>
    <t>606 0702 1700277160 100</t>
  </si>
  <si>
    <t>Госстандарт школы краевые</t>
  </si>
  <si>
    <t>606 0702 1700277160 200</t>
  </si>
  <si>
    <t>606 0702 170ЕВ51790 100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</si>
  <si>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(краевые)</t>
  </si>
  <si>
    <t>606 0702 17002R3030 100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</si>
  <si>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(федеральные)</t>
  </si>
  <si>
    <t>607 0801 1000411010 100</t>
  </si>
  <si>
    <t>609 1003 0900152500 300</t>
  </si>
  <si>
    <t>609 1003 0900177220 300</t>
  </si>
  <si>
    <t>609 1004 0900277190 200</t>
  </si>
  <si>
    <t>609 1004 0900277190 300</t>
  </si>
  <si>
    <t>609 1006 0900476210 100</t>
  </si>
  <si>
    <t>609 1003 0900177820 200</t>
  </si>
  <si>
    <t>609 1003 0900177820 300</t>
  </si>
  <si>
    <t>609 1003 0900178210 300</t>
  </si>
  <si>
    <t>609 1003 0900178220 300</t>
  </si>
  <si>
    <t>609 1003 0900178240 200</t>
  </si>
  <si>
    <t>609 1003 0900178240 300</t>
  </si>
  <si>
    <t>609 1003 0900178250 200</t>
  </si>
  <si>
    <t>609 1003 0900178250 300</t>
  </si>
  <si>
    <t>609 1003 0900276260 200</t>
  </si>
  <si>
    <t>609 1003 0900276260 300</t>
  </si>
  <si>
    <t>609 1003 0900376240 300</t>
  </si>
  <si>
    <t>609 1004 0900276270 200</t>
  </si>
  <si>
    <t>609 1004 0900276270 300</t>
  </si>
  <si>
    <t>632 0405 0540110010 100</t>
  </si>
  <si>
    <t>632 0405 0540110010 200</t>
  </si>
  <si>
    <t>7. ТО с. Отказное</t>
  </si>
  <si>
    <t>673 0113 5150010080 200</t>
  </si>
  <si>
    <t>673 0409 0430221440 200</t>
  </si>
  <si>
    <t>673 0502 0710122280 200</t>
  </si>
  <si>
    <t>673 0503 0720422330 200</t>
  </si>
  <si>
    <t>673 0503 0730122300 200</t>
  </si>
  <si>
    <t>674 0409 0430121440 200</t>
  </si>
  <si>
    <t>674 0409 0430121440 800</t>
  </si>
  <si>
    <t>675 0113 5150022050 800</t>
  </si>
  <si>
    <t>675 0409 0430121440 200</t>
  </si>
  <si>
    <t>9. Управление сельского хозяйства АСГО</t>
  </si>
  <si>
    <t>10. Отдел имущественных и земельных отношений  АСГО</t>
  </si>
  <si>
    <t>Компенсация отдельным категориям граждан оплаты взноса на капитальный ремонт общего имущества в многоквартирном доме</t>
  </si>
  <si>
    <t>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</si>
  <si>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Муниципальные гарантии (выплата Киянову В.В.)</t>
  </si>
  <si>
    <t>Ремонт ДК с. Горькая Балка</t>
  </si>
  <si>
    <t>Позаимствование средств з/пл на ремонт ДК с. Горькая Балка</t>
  </si>
  <si>
    <t>Позаимствование средств  на ремонт ДК с. Горькая Балка</t>
  </si>
  <si>
    <t>Командировочные расходы</t>
  </si>
  <si>
    <t>Приобретение ГСМ</t>
  </si>
  <si>
    <t>Расходы аппарат</t>
  </si>
  <si>
    <t>Оплата по судебному решению</t>
  </si>
  <si>
    <t>Оплата судебных решений по ФОКу</t>
  </si>
  <si>
    <t>Перераспределение средств для олпаты суточных при командировках главы</t>
  </si>
  <si>
    <t>Опека в области здравоохранения (вакансия)</t>
  </si>
  <si>
    <t>Приобретение мебели специалисту по опеке в области здравоохранения</t>
  </si>
  <si>
    <t>Выплата при выходе на пенсию</t>
  </si>
  <si>
    <t>ХЭС Содержание здания администрации</t>
  </si>
  <si>
    <t>Расходы по мобилизации (перенос средств на ремонт ДК с. Горькая Балка)</t>
  </si>
  <si>
    <t>Межевание земельных участков</t>
  </si>
  <si>
    <t>Уменьшение средств поддержки дорожного хозяйства на стройконтроль по благоустройству детской игровой площадки</t>
  </si>
  <si>
    <t>Недостаточность средств для заключения договора на выполнение работ по обследованию уличных газопроводов</t>
  </si>
  <si>
    <t>Недостаточность средств для заключения договора по строительному контролю над благоустройством детской игровой площадки</t>
  </si>
  <si>
    <t>Уменьшение экономии электроэнергии на стройконтроль по благоустройству детской игровой площадки, на выполнение работ по обследованию уличных газопроводов, на межевание земельных участков</t>
  </si>
  <si>
    <t>выплата командировочных расходов по садам</t>
  </si>
  <si>
    <t>перераспределение на школы -87493,7 (ремонт и ТО автобусов); на выплату больничных уволенному сотруднику -1571,82; на выплату командировочных расходов 10287,18</t>
  </si>
  <si>
    <t>Выплата больничного уволенному сотруднику</t>
  </si>
  <si>
    <t>Перераспределение для оплаты договора на прохождение анализа по ротовируса</t>
  </si>
  <si>
    <t>Ремонт и ТО автобусов, ТО тахографов</t>
  </si>
  <si>
    <t>Выплата командровочных расходов "Точка Роста"</t>
  </si>
  <si>
    <t>Расходы по "Точке роста"</t>
  </si>
  <si>
    <t>Молодежный центр (на приобретение призов)</t>
  </si>
  <si>
    <t>Мероприятия моложеного центра</t>
  </si>
  <si>
    <t>Уточнение классификации бюджетного учреждения ЦВР</t>
  </si>
  <si>
    <t>Уточнение классификации бюджетного учреждения лагеря ЦВР</t>
  </si>
  <si>
    <t>672 0409 042062ИП29 200</t>
  </si>
  <si>
    <t>Расходы по мобилизации (перенос средств на Управление образования расходы на 5000,00т.р.)</t>
  </si>
  <si>
    <t>ФУ резерв за/платы  (Перенос на Управление образования - 5000,00 т.р.)</t>
  </si>
  <si>
    <t>Компенсация стоимости двухразового горячего питания детям с ОВЗ, архивация документов, приобретение летней резины для школьных автобусов, прохождение гарантийного ТО на автобусы, ремонт отопительных котлов, замена входной двери, приобретение отопительной батареи, переоформление "Карты водителя" на тахограф</t>
  </si>
  <si>
    <t>Разработка ПСД для капитального ремонта здания, архивация ддокументов, укладка плитки на дворовой территории детского сада, поверка теплового счетчика, ТО газового оборудования, обслуживание котлов ОПО,замена отопительного котла, ремонт пожарного гидранта, приобретение насоса в котельную, замена конфорки, ремонт кровли, приобретение циркулярного насоса для работы системы отопления,поверка сигнализации загазованности, обучение операторов котельной, приобретение оборудования для работы системы видионаблюдения.</t>
  </si>
  <si>
    <t>ремонт автомобиля ЦВР</t>
  </si>
  <si>
    <t>602 0113 0220010080 200</t>
  </si>
  <si>
    <t>602 0113 0210020050 200</t>
  </si>
  <si>
    <t>Управление муниципальной собственностью, муниципальная политика в области управления имуществом (приватизация объектов недвижимого имущества, проведение оценки)</t>
  </si>
  <si>
    <t>дорфонд</t>
  </si>
  <si>
    <t>2ИП29</t>
  </si>
  <si>
    <t>Основное мероприятие "Реализация инициативного проекта за счет средств местного бюджета и инициативных платежей"</t>
  </si>
  <si>
    <t>2ИП00</t>
  </si>
  <si>
    <t>Реализация инициативного проекта за счет средств, поступающих от граждан, индивидуальных предпринимателей и юридических лиц, а также за счет средств местного бюджета</t>
  </si>
  <si>
    <t>Реализация инициативного проекта (Выполнение работ по исправлению профиля дороги с гравийным покрытием с добавлением нового материала по ул. Гагарина с .Нины Советского городского округа Ставропольского края)</t>
  </si>
  <si>
    <t>673 0409 0430121440 200</t>
  </si>
  <si>
    <t>20110</t>
  </si>
  <si>
    <t>Основное мероприятие "Организация и проведение конкурсов "Лучшая народная дружина" и (или) "Лучший народный дружинник"</t>
  </si>
  <si>
    <t>Расходы на организацию и проведение конкурсов</t>
  </si>
  <si>
    <t>672 0503 0720422330 200</t>
  </si>
  <si>
    <t>20130</t>
  </si>
  <si>
    <t>Основное мероприятие "Расходы на обустройство спортивных площадок"</t>
  </si>
  <si>
    <t>Расходы на проведение строительного контроля</t>
  </si>
  <si>
    <t>20140</t>
  </si>
  <si>
    <t>Расходы на оказание услуг по составлению проектно-сметной документации</t>
  </si>
  <si>
    <t>601 1004 07400L4970 300</t>
  </si>
  <si>
    <t>606 0113 5150010050 100</t>
  </si>
  <si>
    <t>601 0503 080F255550 200</t>
  </si>
  <si>
    <t>8. Финансовое управление  АСГО</t>
  </si>
  <si>
    <t>606 0702 1700211010 300</t>
  </si>
  <si>
    <t>Компенсация стоимости двухразового горячего питания детям с ОВЗ</t>
  </si>
  <si>
    <t>Архивация документов, приобретение летней резины для школьных автобусов, прохождение гарантийного ТО на автобусы, ремонт отопительных котлов, замена входной двери, приобретение отопительной батареи, переоформление "Карты водителя" на тахограф</t>
  </si>
  <si>
    <t>601 0113 5700420110 200</t>
  </si>
  <si>
    <t>от  8  декабря 2022 года   №  22</t>
  </si>
  <si>
    <t>2024 и 2025 годов» ( в редакции решения Совета</t>
  </si>
  <si>
    <t>депутатов Советского городского округа Ставропольского</t>
  </si>
  <si>
    <t>края от 5 сентября 2023 г. № 98)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</si>
</sst>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0000"/>
  </numFmts>
  <fonts count="22" x14ac:knownFonts="1">
    <font>
      <sz val="11"/>
      <color theme="1"/>
      <name val="Calibri"/>
      <family val="2"/>
      <charset val="204"/>
      <scheme val="minor"/>
    </font>
    <font>
      <sz val="14"/>
      <name val="Times New Roman"/>
      <family val="1"/>
      <charset val="204"/>
    </font>
    <font>
      <sz val="14"/>
      <color indexed="8"/>
      <name val="Calibri"/>
      <family val="2"/>
      <charset val="204"/>
    </font>
    <font>
      <sz val="14"/>
      <color indexed="8"/>
      <name val="Times New Roman"/>
      <family val="1"/>
      <charset val="204"/>
    </font>
    <font>
      <b/>
      <sz val="14"/>
      <name val="Times New Roman"/>
      <family val="1"/>
      <charset val="204"/>
    </font>
    <font>
      <b/>
      <sz val="14"/>
      <color indexed="8"/>
      <name val="Calibri"/>
      <family val="2"/>
      <charset val="204"/>
    </font>
    <font>
      <b/>
      <sz val="14"/>
      <color indexed="8"/>
      <name val="Times New Roman"/>
      <family val="1"/>
      <charset val="204"/>
    </font>
    <font>
      <sz val="10"/>
      <name val="Arial"/>
      <family val="2"/>
      <charset val="204"/>
    </font>
    <font>
      <b/>
      <sz val="8"/>
      <color indexed="81"/>
      <name val="Tahoma"/>
      <family val="2"/>
      <charset val="204"/>
    </font>
    <font>
      <sz val="12"/>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sz val="11"/>
      <color theme="1"/>
      <name val="Calibri"/>
      <family val="2"/>
      <charset val="204"/>
      <scheme val="minor"/>
    </font>
    <font>
      <sz val="14"/>
      <name val="Calibri"/>
      <family val="2"/>
      <charset val="204"/>
    </font>
    <font>
      <sz val="14"/>
      <color theme="1"/>
      <name val="Times New Roman"/>
      <family val="1"/>
      <charset val="204"/>
    </font>
    <font>
      <sz val="12"/>
      <color theme="1"/>
      <name val="Times New Roman"/>
      <family val="1"/>
      <charset val="204"/>
    </font>
    <font>
      <b/>
      <sz val="13"/>
      <color theme="1"/>
      <name val="Times New Roman"/>
      <family val="1"/>
      <charset val="204"/>
    </font>
    <font>
      <sz val="12"/>
      <color indexed="8"/>
      <name val="Calibri"/>
      <family val="2"/>
      <charset val="204"/>
    </font>
    <font>
      <b/>
      <sz val="14"/>
      <name val="Calibri"/>
      <family val="2"/>
      <charset val="204"/>
    </font>
    <font>
      <b/>
      <sz val="14"/>
      <color theme="1"/>
      <name val="Times New Roman"/>
      <family val="1"/>
      <charset val="204"/>
    </font>
    <font>
      <b/>
      <sz val="2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s>
  <borders count="31">
    <border>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
      <left style="thin">
        <color auto="1"/>
      </left>
      <right style="thin">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5">
    <xf numFmtId="0" fontId="0" fillId="0" borderId="0"/>
    <xf numFmtId="0" fontId="13" fillId="0" borderId="0"/>
    <xf numFmtId="0" fontId="7" fillId="0" borderId="0"/>
    <xf numFmtId="0" fontId="7" fillId="0" borderId="0"/>
    <xf numFmtId="164" fontId="13" fillId="0" borderId="0" applyFont="0" applyFill="0" applyBorder="0" applyAlignment="0" applyProtection="0"/>
  </cellStyleXfs>
  <cellXfs count="198">
    <xf numFmtId="0" fontId="0" fillId="0" borderId="0" xfId="0"/>
    <xf numFmtId="0" fontId="2" fillId="2" borderId="0" xfId="0" applyFont="1" applyFill="1"/>
    <xf numFmtId="0" fontId="1" fillId="2" borderId="0" xfId="0" applyFont="1" applyFill="1" applyAlignment="1">
      <alignment horizontal="center"/>
    </xf>
    <xf numFmtId="0" fontId="1" fillId="2" borderId="0" xfId="0" applyFont="1" applyFill="1" applyAlignment="1">
      <alignment wrapText="1"/>
    </xf>
    <xf numFmtId="0" fontId="1" fillId="2" borderId="0" xfId="0" applyFont="1" applyFill="1"/>
    <xf numFmtId="49" fontId="1" fillId="2" borderId="0" xfId="0" applyNumberFormat="1" applyFont="1" applyFill="1" applyAlignment="1">
      <alignment horizontal="center"/>
    </xf>
    <xf numFmtId="0" fontId="4" fillId="2" borderId="1" xfId="0" applyFont="1" applyFill="1" applyBorder="1" applyAlignment="1">
      <alignment horizontal="center" wrapText="1"/>
    </xf>
    <xf numFmtId="0" fontId="6" fillId="2" borderId="2" xfId="0" applyFont="1" applyFill="1" applyBorder="1" applyAlignment="1">
      <alignment wrapText="1"/>
    </xf>
    <xf numFmtId="0" fontId="1" fillId="2" borderId="3" xfId="0" applyFont="1" applyFill="1" applyBorder="1" applyAlignment="1">
      <alignment horizontal="center"/>
    </xf>
    <xf numFmtId="49" fontId="1" fillId="2" borderId="4" xfId="0" applyNumberFormat="1" applyFont="1" applyFill="1" applyBorder="1" applyAlignment="1">
      <alignment horizontal="center"/>
    </xf>
    <xf numFmtId="49" fontId="3" fillId="2" borderId="5" xfId="0" applyNumberFormat="1" applyFont="1" applyFill="1" applyBorder="1" applyAlignment="1">
      <alignment horizontal="center"/>
    </xf>
    <xf numFmtId="0" fontId="4" fillId="2" borderId="6" xfId="0"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0" fontId="1" fillId="2" borderId="6" xfId="0"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0" fontId="1" fillId="2" borderId="6" xfId="0"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0" fontId="5" fillId="2" borderId="0" xfId="0" applyFont="1" applyFill="1"/>
    <xf numFmtId="0" fontId="4" fillId="2" borderId="6" xfId="0" applyFont="1" applyFill="1" applyBorder="1" applyAlignment="1">
      <alignment horizontal="center" vertical="center" wrapText="1"/>
    </xf>
    <xf numFmtId="49" fontId="1" fillId="2" borderId="9" xfId="0" applyNumberFormat="1" applyFont="1" applyFill="1" applyBorder="1" applyAlignment="1">
      <alignment horizontal="center" vertical="center"/>
    </xf>
    <xf numFmtId="49" fontId="1" fillId="2" borderId="8" xfId="0" applyNumberFormat="1" applyFont="1" applyFill="1" applyBorder="1" applyAlignment="1">
      <alignment horizontal="center" vertical="center"/>
    </xf>
    <xf numFmtId="49" fontId="1" fillId="2" borderId="8" xfId="0" applyNumberFormat="1" applyFont="1" applyFill="1" applyBorder="1" applyAlignment="1">
      <alignment horizontal="center" vertical="center" wrapText="1"/>
    </xf>
    <xf numFmtId="49" fontId="3" fillId="2" borderId="0" xfId="0" applyNumberFormat="1" applyFont="1" applyFill="1" applyAlignment="1">
      <alignment horizontal="center"/>
    </xf>
    <xf numFmtId="0" fontId="3" fillId="2" borderId="0" xfId="0" applyFont="1" applyFill="1"/>
    <xf numFmtId="0" fontId="2" fillId="2" borderId="0" xfId="0" applyFont="1" applyFill="1" applyAlignment="1">
      <alignment horizontal="right"/>
    </xf>
    <xf numFmtId="49" fontId="2" fillId="2" borderId="0" xfId="0" applyNumberFormat="1" applyFont="1" applyFill="1"/>
    <xf numFmtId="0" fontId="1" fillId="2" borderId="7" xfId="0" applyFont="1" applyFill="1" applyBorder="1" applyAlignment="1">
      <alignment horizontal="center" vertical="center"/>
    </xf>
    <xf numFmtId="4" fontId="9" fillId="2" borderId="0" xfId="0" applyNumberFormat="1" applyFont="1" applyFill="1" applyAlignment="1">
      <alignment horizontal="center" vertical="center"/>
    </xf>
    <xf numFmtId="4" fontId="10" fillId="2" borderId="0" xfId="0" applyNumberFormat="1" applyFont="1" applyFill="1" applyAlignment="1">
      <alignment horizontal="center" vertical="center"/>
    </xf>
    <xf numFmtId="49" fontId="1" fillId="2" borderId="7" xfId="0" applyNumberFormat="1"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wrapText="1"/>
    </xf>
    <xf numFmtId="1" fontId="1" fillId="2" borderId="7"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49" fontId="1" fillId="2" borderId="0" xfId="0" applyNumberFormat="1" applyFont="1" applyFill="1"/>
    <xf numFmtId="0" fontId="1" fillId="2" borderId="4" xfId="0" applyFont="1" applyFill="1" applyBorder="1" applyAlignment="1">
      <alignment horizontal="center" vertical="center"/>
    </xf>
    <xf numFmtId="49" fontId="3" fillId="2" borderId="18" xfId="0" applyNumberFormat="1" applyFont="1" applyFill="1" applyBorder="1" applyAlignment="1">
      <alignment horizontal="center" vertical="top" wrapText="1"/>
    </xf>
    <xf numFmtId="0" fontId="1" fillId="2" borderId="19" xfId="0" applyFont="1" applyFill="1" applyBorder="1" applyAlignment="1">
      <alignment wrapText="1"/>
    </xf>
    <xf numFmtId="0" fontId="4" fillId="2" borderId="19" xfId="0" applyFont="1" applyFill="1" applyBorder="1" applyAlignment="1">
      <alignment wrapText="1"/>
    </xf>
    <xf numFmtId="4" fontId="2" fillId="2" borderId="0" xfId="0" applyNumberFormat="1" applyFont="1" applyFill="1"/>
    <xf numFmtId="164" fontId="18" fillId="2" borderId="0" xfId="4" applyFont="1" applyFill="1"/>
    <xf numFmtId="49" fontId="4" fillId="2" borderId="7" xfId="0" applyNumberFormat="1" applyFont="1" applyFill="1" applyBorder="1" applyAlignment="1">
      <alignment horizontal="center" vertical="center" wrapText="1"/>
    </xf>
    <xf numFmtId="0" fontId="1" fillId="2" borderId="0" xfId="0" applyFont="1" applyFill="1" applyAlignment="1">
      <alignment horizontal="left" wrapText="1"/>
    </xf>
    <xf numFmtId="0" fontId="1" fillId="2" borderId="0" xfId="0" applyFont="1" applyFill="1" applyAlignment="1">
      <alignment horizontal="left"/>
    </xf>
    <xf numFmtId="49" fontId="10" fillId="2" borderId="20" xfId="0" applyNumberFormat="1" applyFont="1" applyFill="1" applyBorder="1" applyAlignment="1">
      <alignment horizontal="center" vertical="center"/>
    </xf>
    <xf numFmtId="4" fontId="11" fillId="2" borderId="21" xfId="0" applyNumberFormat="1" applyFont="1" applyFill="1" applyBorder="1" applyAlignment="1">
      <alignment horizontal="center" vertical="center"/>
    </xf>
    <xf numFmtId="4" fontId="10" fillId="2" borderId="21" xfId="0" applyNumberFormat="1" applyFont="1" applyFill="1" applyBorder="1" applyAlignment="1">
      <alignment horizontal="center" vertical="center"/>
    </xf>
    <xf numFmtId="0" fontId="1" fillId="2" borderId="19" xfId="0" applyFont="1" applyFill="1" applyBorder="1" applyAlignment="1">
      <alignment horizontal="left" wrapText="1"/>
    </xf>
    <xf numFmtId="4" fontId="12" fillId="2" borderId="21" xfId="0" applyNumberFormat="1" applyFont="1" applyFill="1" applyBorder="1" applyAlignment="1">
      <alignment horizontal="center" vertical="center"/>
    </xf>
    <xf numFmtId="4" fontId="9" fillId="2" borderId="21" xfId="0" applyNumberFormat="1" applyFont="1" applyFill="1" applyBorder="1" applyAlignment="1">
      <alignment horizontal="center" vertical="center"/>
    </xf>
    <xf numFmtId="0" fontId="1" fillId="2" borderId="19" xfId="0" applyFont="1" applyFill="1" applyBorder="1" applyAlignment="1">
      <alignment horizontal="justify" vertical="top" wrapText="1"/>
    </xf>
    <xf numFmtId="0" fontId="1" fillId="2" borderId="22" xfId="0" applyFont="1" applyFill="1" applyBorder="1" applyAlignment="1">
      <alignment horizontal="left" wrapText="1"/>
    </xf>
    <xf numFmtId="4" fontId="16" fillId="2" borderId="21" xfId="0" applyNumberFormat="1" applyFont="1" applyFill="1" applyBorder="1" applyAlignment="1">
      <alignment horizontal="center" vertical="center"/>
    </xf>
    <xf numFmtId="0" fontId="1" fillId="2" borderId="19" xfId="0" applyFont="1" applyFill="1" applyBorder="1" applyAlignment="1">
      <alignment horizontal="left" vertical="top" wrapText="1"/>
    </xf>
    <xf numFmtId="0" fontId="1" fillId="2" borderId="19" xfId="0" applyFont="1" applyFill="1" applyBorder="1" applyAlignment="1">
      <alignment horizontal="left" vertical="distributed" wrapText="1"/>
    </xf>
    <xf numFmtId="49" fontId="1" fillId="2" borderId="19" xfId="3" applyNumberFormat="1" applyFont="1" applyFill="1" applyBorder="1" applyAlignment="1" applyProtection="1">
      <alignment horizontal="left" vertical="top" wrapText="1"/>
      <protection hidden="1"/>
    </xf>
    <xf numFmtId="0" fontId="4" fillId="2" borderId="19" xfId="0" applyFont="1" applyFill="1" applyBorder="1" applyAlignment="1">
      <alignment horizontal="left" vertical="distributed" wrapText="1"/>
    </xf>
    <xf numFmtId="0" fontId="15" fillId="2" borderId="19" xfId="0" applyFont="1" applyFill="1" applyBorder="1" applyAlignment="1">
      <alignment horizontal="justify"/>
    </xf>
    <xf numFmtId="0" fontId="4" fillId="2" borderId="19" xfId="0" applyFont="1" applyFill="1" applyBorder="1" applyAlignment="1">
      <alignment horizontal="justify" vertical="top" wrapText="1"/>
    </xf>
    <xf numFmtId="0" fontId="1" fillId="2" borderId="22" xfId="2" applyFont="1" applyFill="1" applyBorder="1" applyAlignment="1" applyProtection="1">
      <alignment horizontal="justify" vertical="top" wrapText="1"/>
      <protection hidden="1"/>
    </xf>
    <xf numFmtId="49" fontId="1" fillId="2" borderId="19" xfId="0" applyNumberFormat="1" applyFont="1" applyFill="1" applyBorder="1" applyAlignment="1">
      <alignment wrapText="1"/>
    </xf>
    <xf numFmtId="0" fontId="15" fillId="2" borderId="19" xfId="0" applyFont="1" applyFill="1" applyBorder="1" applyAlignment="1">
      <alignment horizontal="justify" vertical="center"/>
    </xf>
    <xf numFmtId="49" fontId="4" fillId="2" borderId="19" xfId="0" applyNumberFormat="1" applyFont="1" applyFill="1" applyBorder="1" applyAlignment="1">
      <alignment wrapText="1"/>
    </xf>
    <xf numFmtId="0" fontId="1" fillId="2" borderId="19" xfId="0" applyFont="1" applyFill="1" applyBorder="1" applyAlignment="1">
      <alignment horizontal="left" vertical="center" wrapText="1"/>
    </xf>
    <xf numFmtId="0" fontId="1" fillId="2" borderId="23" xfId="0" applyFont="1" applyFill="1" applyBorder="1" applyAlignment="1">
      <alignment horizontal="left" vertical="top" wrapText="1"/>
    </xf>
    <xf numFmtId="0" fontId="1" fillId="2" borderId="19" xfId="0" applyFont="1" applyFill="1" applyBorder="1" applyAlignment="1">
      <alignment horizontal="left" vertical="distributed"/>
    </xf>
    <xf numFmtId="0" fontId="15" fillId="2" borderId="19" xfId="0" applyFont="1" applyFill="1" applyBorder="1" applyAlignment="1">
      <alignment wrapText="1"/>
    </xf>
    <xf numFmtId="0" fontId="15" fillId="2" borderId="24" xfId="0" applyFont="1" applyFill="1" applyBorder="1"/>
    <xf numFmtId="4" fontId="9" fillId="2" borderId="21" xfId="0" applyNumberFormat="1" applyFont="1" applyFill="1" applyBorder="1" applyAlignment="1">
      <alignment horizontal="center"/>
    </xf>
    <xf numFmtId="0" fontId="1" fillId="2" borderId="22" xfId="0" applyFont="1" applyFill="1" applyBorder="1" applyAlignment="1">
      <alignment horizontal="justify"/>
    </xf>
    <xf numFmtId="4" fontId="12" fillId="2" borderId="21" xfId="0" applyNumberFormat="1" applyFont="1" applyFill="1" applyBorder="1" applyAlignment="1">
      <alignment horizontal="center"/>
    </xf>
    <xf numFmtId="0" fontId="1" fillId="2" borderId="19" xfId="2" applyFont="1" applyFill="1" applyBorder="1" applyAlignment="1" applyProtection="1">
      <alignment horizontal="left" vertical="top" wrapText="1"/>
      <protection hidden="1"/>
    </xf>
    <xf numFmtId="4" fontId="9" fillId="2" borderId="21" xfId="4" applyNumberFormat="1" applyFont="1" applyFill="1" applyBorder="1" applyAlignment="1">
      <alignment horizontal="center" vertical="center"/>
    </xf>
    <xf numFmtId="49" fontId="1" fillId="2" borderId="22" xfId="0" applyNumberFormat="1" applyFont="1" applyFill="1" applyBorder="1" applyAlignment="1">
      <alignment horizontal="left" wrapText="1"/>
    </xf>
    <xf numFmtId="0" fontId="1" fillId="2" borderId="19" xfId="0" applyFont="1" applyFill="1" applyBorder="1" applyAlignment="1">
      <alignment vertical="top" wrapText="1"/>
    </xf>
    <xf numFmtId="0" fontId="15" fillId="2" borderId="22" xfId="0" applyFont="1" applyFill="1" applyBorder="1"/>
    <xf numFmtId="0" fontId="15" fillId="2" borderId="24" xfId="0" applyFont="1" applyFill="1" applyBorder="1" applyAlignment="1">
      <alignment horizontal="justify" vertical="center"/>
    </xf>
    <xf numFmtId="4" fontId="9" fillId="2" borderId="25" xfId="0" applyNumberFormat="1" applyFont="1" applyFill="1" applyBorder="1" applyAlignment="1">
      <alignment horizontal="center" vertical="center"/>
    </xf>
    <xf numFmtId="4" fontId="12" fillId="2" borderId="25" xfId="0" applyNumberFormat="1" applyFont="1" applyFill="1" applyBorder="1" applyAlignment="1">
      <alignment horizontal="center" vertical="center"/>
    </xf>
    <xf numFmtId="0" fontId="15" fillId="2" borderId="22" xfId="0" applyFont="1" applyFill="1" applyBorder="1" applyAlignment="1">
      <alignment horizontal="justify"/>
    </xf>
    <xf numFmtId="49" fontId="4" fillId="2" borderId="19" xfId="0" applyNumberFormat="1" applyFont="1" applyFill="1" applyBorder="1" applyAlignment="1">
      <alignment horizontal="left" vertical="distributed" wrapText="1"/>
    </xf>
    <xf numFmtId="49" fontId="15" fillId="2" borderId="22" xfId="0" applyNumberFormat="1" applyFont="1" applyFill="1" applyBorder="1" applyAlignment="1">
      <alignment wrapText="1"/>
    </xf>
    <xf numFmtId="49" fontId="1" fillId="2" borderId="22" xfId="0" applyNumberFormat="1" applyFont="1" applyFill="1" applyBorder="1" applyAlignment="1">
      <alignment wrapText="1"/>
    </xf>
    <xf numFmtId="2" fontId="1" fillId="2" borderId="19" xfId="0" applyNumberFormat="1" applyFont="1" applyFill="1" applyBorder="1" applyAlignment="1">
      <alignment wrapText="1"/>
    </xf>
    <xf numFmtId="0" fontId="1" fillId="2" borderId="22" xfId="0" applyFont="1" applyFill="1" applyBorder="1" applyAlignment="1">
      <alignment wrapText="1"/>
    </xf>
    <xf numFmtId="4" fontId="4" fillId="2" borderId="21" xfId="0" applyNumberFormat="1" applyFont="1" applyFill="1" applyBorder="1" applyAlignment="1">
      <alignment horizontal="center" vertical="center"/>
    </xf>
    <xf numFmtId="4" fontId="1" fillId="2" borderId="21" xfId="0" applyNumberFormat="1" applyFont="1" applyFill="1" applyBorder="1" applyAlignment="1">
      <alignment horizontal="center" vertical="center"/>
    </xf>
    <xf numFmtId="49" fontId="1" fillId="2" borderId="19" xfId="0" applyNumberFormat="1" applyFont="1" applyFill="1" applyBorder="1" applyAlignment="1">
      <alignment horizontal="left" vertical="distributed" wrapText="1"/>
    </xf>
    <xf numFmtId="0" fontId="1" fillId="2" borderId="19" xfId="3" applyFont="1" applyFill="1" applyBorder="1" applyAlignment="1" applyProtection="1">
      <alignment horizontal="left" vertical="top" wrapText="1"/>
      <protection hidden="1"/>
    </xf>
    <xf numFmtId="49" fontId="1" fillId="2" borderId="19" xfId="0" applyNumberFormat="1" applyFont="1" applyFill="1" applyBorder="1" applyAlignment="1">
      <alignment horizontal="justify" vertical="top" wrapText="1"/>
    </xf>
    <xf numFmtId="165" fontId="1" fillId="2" borderId="19" xfId="0" applyNumberFormat="1" applyFont="1" applyFill="1" applyBorder="1" applyAlignment="1">
      <alignment horizontal="left" vertical="top" wrapText="1"/>
    </xf>
    <xf numFmtId="49" fontId="1" fillId="2" borderId="19" xfId="0" applyNumberFormat="1" applyFont="1" applyFill="1" applyBorder="1"/>
    <xf numFmtId="49" fontId="17" fillId="2" borderId="22" xfId="0" applyNumberFormat="1" applyFont="1" applyFill="1" applyBorder="1" applyAlignment="1">
      <alignment wrapText="1"/>
    </xf>
    <xf numFmtId="0" fontId="17" fillId="2" borderId="22" xfId="0" applyFont="1" applyFill="1" applyBorder="1" applyAlignment="1">
      <alignment wrapText="1"/>
    </xf>
    <xf numFmtId="49" fontId="15" fillId="2" borderId="19" xfId="0" applyNumberFormat="1" applyFont="1" applyFill="1" applyBorder="1" applyAlignment="1">
      <alignment vertical="top" wrapText="1"/>
    </xf>
    <xf numFmtId="49" fontId="15" fillId="2" borderId="24" xfId="0" applyNumberFormat="1" applyFont="1" applyFill="1" applyBorder="1" applyAlignment="1">
      <alignment vertical="top" wrapText="1"/>
    </xf>
    <xf numFmtId="0" fontId="4" fillId="2" borderId="19" xfId="0" applyFont="1" applyFill="1" applyBorder="1" applyAlignment="1">
      <alignment vertical="center" wrapText="1"/>
    </xf>
    <xf numFmtId="49" fontId="4" fillId="2" borderId="19" xfId="0" applyNumberFormat="1" applyFont="1" applyFill="1" applyBorder="1" applyAlignment="1">
      <alignment vertical="center" wrapText="1"/>
    </xf>
    <xf numFmtId="0" fontId="1" fillId="2" borderId="23" xfId="0" applyFont="1" applyFill="1" applyBorder="1" applyAlignment="1">
      <alignment wrapText="1"/>
    </xf>
    <xf numFmtId="4" fontId="9" fillId="2" borderId="26" xfId="0" applyNumberFormat="1" applyFont="1" applyFill="1" applyBorder="1" applyAlignment="1">
      <alignment horizontal="center" vertical="center"/>
    </xf>
    <xf numFmtId="0" fontId="1" fillId="2" borderId="27" xfId="0" applyFont="1" applyFill="1" applyBorder="1" applyAlignment="1">
      <alignment horizontal="right"/>
    </xf>
    <xf numFmtId="49" fontId="1" fillId="2" borderId="27" xfId="0" applyNumberFormat="1" applyFont="1" applyFill="1" applyBorder="1"/>
    <xf numFmtId="0" fontId="14" fillId="2" borderId="27" xfId="0" applyFont="1" applyFill="1" applyBorder="1"/>
    <xf numFmtId="0" fontId="1" fillId="2" borderId="27" xfId="0" applyFont="1" applyFill="1" applyBorder="1" applyAlignment="1">
      <alignment vertical="center"/>
    </xf>
    <xf numFmtId="0" fontId="1" fillId="2" borderId="27" xfId="0" applyFont="1" applyFill="1" applyBorder="1"/>
    <xf numFmtId="49" fontId="1" fillId="2" borderId="27" xfId="0" applyNumberFormat="1" applyFont="1" applyFill="1" applyBorder="1" applyAlignment="1">
      <alignment horizontal="center"/>
    </xf>
    <xf numFmtId="49" fontId="11" fillId="2" borderId="10" xfId="0" applyNumberFormat="1" applyFont="1" applyFill="1" applyBorder="1" applyAlignment="1">
      <alignment horizontal="center" vertical="center"/>
    </xf>
    <xf numFmtId="4" fontId="11" fillId="2" borderId="17" xfId="0" applyNumberFormat="1" applyFont="1" applyFill="1" applyBorder="1" applyAlignment="1">
      <alignment horizontal="center" vertical="center" wrapText="1"/>
    </xf>
    <xf numFmtId="4" fontId="12" fillId="2" borderId="28" xfId="0" applyNumberFormat="1" applyFont="1" applyFill="1" applyBorder="1" applyAlignment="1">
      <alignment horizontal="center" vertical="center"/>
    </xf>
    <xf numFmtId="49" fontId="12" fillId="2" borderId="15" xfId="0" applyNumberFormat="1" applyFont="1" applyFill="1" applyBorder="1" applyAlignment="1">
      <alignment wrapText="1"/>
    </xf>
    <xf numFmtId="0" fontId="1" fillId="0" borderId="19" xfId="0" applyFont="1" applyBorder="1" applyAlignment="1">
      <alignment horizontal="left" vertical="top" wrapText="1"/>
    </xf>
    <xf numFmtId="2" fontId="2" fillId="2" borderId="0" xfId="0" applyNumberFormat="1" applyFont="1" applyFill="1" applyAlignment="1">
      <alignment horizontal="left"/>
    </xf>
    <xf numFmtId="0" fontId="15" fillId="2" borderId="0" xfId="0" applyFont="1" applyFill="1"/>
    <xf numFmtId="0" fontId="15" fillId="0" borderId="0" xfId="0" applyFont="1"/>
    <xf numFmtId="49" fontId="15" fillId="0" borderId="0" xfId="0" applyNumberFormat="1" applyFont="1"/>
    <xf numFmtId="49" fontId="15" fillId="0" borderId="0" xfId="0" applyNumberFormat="1" applyFont="1" applyAlignment="1">
      <alignment wrapText="1"/>
    </xf>
    <xf numFmtId="4" fontId="15" fillId="0" borderId="0" xfId="0" applyNumberFormat="1" applyFont="1"/>
    <xf numFmtId="4" fontId="20" fillId="0" borderId="0" xfId="0" applyNumberFormat="1" applyFont="1" applyAlignment="1">
      <alignment horizontal="center"/>
    </xf>
    <xf numFmtId="4" fontId="20" fillId="2" borderId="0" xfId="0" applyNumberFormat="1" applyFont="1" applyFill="1" applyAlignment="1">
      <alignment horizontal="center"/>
    </xf>
    <xf numFmtId="49" fontId="20" fillId="0" borderId="6" xfId="0" applyNumberFormat="1" applyFont="1" applyBorder="1"/>
    <xf numFmtId="49" fontId="20" fillId="0" borderId="6" xfId="0" applyNumberFormat="1" applyFont="1" applyBorder="1" applyAlignment="1">
      <alignment wrapText="1"/>
    </xf>
    <xf numFmtId="4" fontId="20" fillId="0" borderId="6" xfId="0" applyNumberFormat="1" applyFont="1" applyBorder="1"/>
    <xf numFmtId="4" fontId="20" fillId="2" borderId="6" xfId="0" applyNumberFormat="1" applyFont="1" applyFill="1" applyBorder="1"/>
    <xf numFmtId="164" fontId="15" fillId="2" borderId="0" xfId="4" applyFont="1" applyFill="1"/>
    <xf numFmtId="164" fontId="15" fillId="2" borderId="0" xfId="4" applyFont="1" applyFill="1" applyBorder="1"/>
    <xf numFmtId="4" fontId="15" fillId="2" borderId="0" xfId="0" applyNumberFormat="1" applyFont="1" applyFill="1"/>
    <xf numFmtId="4" fontId="20" fillId="2" borderId="0" xfId="0" applyNumberFormat="1" applyFont="1" applyFill="1"/>
    <xf numFmtId="164" fontId="15" fillId="2" borderId="0" xfId="0" applyNumberFormat="1" applyFont="1" applyFill="1"/>
    <xf numFmtId="49" fontId="21" fillId="0" borderId="8" xfId="0" applyNumberFormat="1" applyFont="1" applyBorder="1"/>
    <xf numFmtId="49" fontId="15" fillId="0" borderId="8" xfId="0" applyNumberFormat="1" applyFont="1" applyBorder="1" applyAlignment="1">
      <alignment wrapText="1"/>
    </xf>
    <xf numFmtId="4" fontId="20" fillId="0" borderId="8" xfId="0" applyNumberFormat="1" applyFont="1" applyBorder="1"/>
    <xf numFmtId="49" fontId="15" fillId="0" borderId="6" xfId="0" applyNumberFormat="1" applyFont="1" applyBorder="1" applyAlignment="1">
      <alignment wrapText="1"/>
    </xf>
    <xf numFmtId="4" fontId="15" fillId="0" borderId="6" xfId="0" applyNumberFormat="1" applyFont="1" applyBorder="1"/>
    <xf numFmtId="49" fontId="20" fillId="0" borderId="0" xfId="0" applyNumberFormat="1" applyFont="1"/>
    <xf numFmtId="49" fontId="15" fillId="2" borderId="6" xfId="0" applyNumberFormat="1" applyFont="1" applyFill="1" applyBorder="1" applyAlignment="1">
      <alignment wrapText="1"/>
    </xf>
    <xf numFmtId="49" fontId="15" fillId="2" borderId="6" xfId="0" applyNumberFormat="1" applyFont="1" applyFill="1" applyBorder="1"/>
    <xf numFmtId="0" fontId="1" fillId="2" borderId="6" xfId="0" applyFont="1" applyFill="1" applyBorder="1" applyAlignment="1">
      <alignment wrapText="1"/>
    </xf>
    <xf numFmtId="4" fontId="15" fillId="2" borderId="6" xfId="0" applyNumberFormat="1" applyFont="1" applyFill="1" applyBorder="1"/>
    <xf numFmtId="0" fontId="15" fillId="3" borderId="0" xfId="0" applyFont="1" applyFill="1"/>
    <xf numFmtId="49" fontId="15" fillId="2" borderId="0" xfId="0" applyNumberFormat="1" applyFont="1" applyFill="1"/>
    <xf numFmtId="0" fontId="15" fillId="2" borderId="0" xfId="0" applyFont="1" applyFill="1" applyAlignment="1">
      <alignment wrapText="1"/>
    </xf>
    <xf numFmtId="0" fontId="15" fillId="2" borderId="6" xfId="0" applyFont="1" applyFill="1" applyBorder="1" applyAlignment="1">
      <alignment wrapText="1"/>
    </xf>
    <xf numFmtId="49" fontId="1" fillId="2" borderId="6" xfId="0" applyNumberFormat="1" applyFont="1" applyFill="1" applyBorder="1" applyAlignment="1">
      <alignment wrapText="1"/>
    </xf>
    <xf numFmtId="0" fontId="1" fillId="2" borderId="0" xfId="3" applyFont="1" applyFill="1" applyAlignment="1" applyProtection="1">
      <alignment horizontal="left" vertical="top" wrapText="1"/>
      <protection hidden="1"/>
    </xf>
    <xf numFmtId="49" fontId="21" fillId="0" borderId="6" xfId="0" applyNumberFormat="1" applyFont="1" applyBorder="1"/>
    <xf numFmtId="49" fontId="15" fillId="2" borderId="0" xfId="0" applyNumberFormat="1" applyFont="1" applyFill="1" applyAlignment="1">
      <alignment wrapText="1"/>
    </xf>
    <xf numFmtId="49" fontId="15" fillId="0" borderId="6" xfId="0" applyNumberFormat="1" applyFont="1" applyBorder="1"/>
    <xf numFmtId="49" fontId="1" fillId="2" borderId="0" xfId="0" applyNumberFormat="1" applyFont="1" applyFill="1" applyAlignment="1">
      <alignment wrapText="1"/>
    </xf>
    <xf numFmtId="4" fontId="15" fillId="4" borderId="6" xfId="0" applyNumberFormat="1" applyFont="1" applyFill="1" applyBorder="1"/>
    <xf numFmtId="0" fontId="1" fillId="2" borderId="6" xfId="0" applyFont="1" applyFill="1" applyBorder="1" applyAlignment="1">
      <alignment horizontal="left" vertical="top" wrapText="1"/>
    </xf>
    <xf numFmtId="49" fontId="15" fillId="2" borderId="29" xfId="0" applyNumberFormat="1" applyFont="1" applyFill="1" applyBorder="1" applyAlignment="1">
      <alignment wrapText="1"/>
    </xf>
    <xf numFmtId="0" fontId="4" fillId="2" borderId="6" xfId="0" applyFont="1" applyFill="1" applyBorder="1" applyAlignment="1">
      <alignment wrapText="1"/>
    </xf>
    <xf numFmtId="49" fontId="1" fillId="2" borderId="6" xfId="0" applyNumberFormat="1" applyFont="1" applyFill="1" applyBorder="1" applyAlignment="1">
      <alignment horizontal="left" vertical="distributed" wrapText="1"/>
    </xf>
    <xf numFmtId="4" fontId="12" fillId="2" borderId="30" xfId="0" applyNumberFormat="1" applyFont="1" applyFill="1" applyBorder="1" applyAlignment="1">
      <alignment horizontal="center" vertical="center"/>
    </xf>
    <xf numFmtId="4" fontId="9" fillId="2" borderId="30" xfId="0" applyNumberFormat="1" applyFont="1" applyFill="1" applyBorder="1" applyAlignment="1">
      <alignment horizontal="center" vertical="center"/>
    </xf>
    <xf numFmtId="4" fontId="9" fillId="2" borderId="6" xfId="0" applyNumberFormat="1" applyFont="1" applyFill="1" applyBorder="1" applyAlignment="1">
      <alignment horizontal="center" vertical="center"/>
    </xf>
    <xf numFmtId="49" fontId="4" fillId="2" borderId="8" xfId="0" applyNumberFormat="1" applyFont="1" applyFill="1" applyBorder="1" applyAlignment="1">
      <alignment horizontal="center" vertical="center"/>
    </xf>
    <xf numFmtId="49" fontId="1" fillId="2" borderId="23" xfId="0" applyNumberFormat="1" applyFont="1" applyFill="1" applyBorder="1" applyAlignment="1">
      <alignment wrapText="1"/>
    </xf>
    <xf numFmtId="0" fontId="1" fillId="2" borderId="7" xfId="0" applyFont="1" applyFill="1" applyBorder="1" applyAlignment="1">
      <alignment horizontal="left" vertical="top" wrapText="1"/>
    </xf>
    <xf numFmtId="0" fontId="15" fillId="0" borderId="0" xfId="0" applyFont="1" applyAlignment="1">
      <alignment horizontal="justify" vertical="center"/>
    </xf>
    <xf numFmtId="0" fontId="15" fillId="0" borderId="30" xfId="0" applyFont="1" applyBorder="1"/>
    <xf numFmtId="0" fontId="1" fillId="2" borderId="6" xfId="0" applyFont="1" applyFill="1" applyBorder="1" applyAlignment="1">
      <alignment horizontal="justify" vertical="top" wrapText="1"/>
    </xf>
    <xf numFmtId="0" fontId="1" fillId="2" borderId="19" xfId="0" applyFont="1" applyFill="1" applyBorder="1" applyAlignment="1">
      <alignment horizontal="justify"/>
    </xf>
    <xf numFmtId="0" fontId="15" fillId="2" borderId="6" xfId="0" applyFont="1" applyFill="1" applyBorder="1"/>
    <xf numFmtId="0" fontId="15" fillId="0" borderId="6" xfId="0" applyFont="1" applyBorder="1"/>
    <xf numFmtId="0" fontId="15" fillId="0" borderId="0" xfId="0" applyFont="1" applyAlignment="1">
      <alignment wrapText="1"/>
    </xf>
    <xf numFmtId="0" fontId="15" fillId="0" borderId="6" xfId="0" applyFont="1" applyBorder="1" applyAlignment="1">
      <alignment wrapText="1"/>
    </xf>
    <xf numFmtId="4" fontId="15" fillId="2" borderId="8" xfId="0" applyNumberFormat="1" applyFont="1" applyFill="1" applyBorder="1"/>
    <xf numFmtId="4" fontId="15" fillId="2" borderId="6" xfId="0" applyNumberFormat="1" applyFont="1" applyFill="1" applyBorder="1" applyAlignment="1">
      <alignment vertical="center"/>
    </xf>
    <xf numFmtId="4" fontId="20" fillId="4" borderId="6" xfId="0" applyNumberFormat="1" applyFont="1" applyFill="1" applyBorder="1"/>
    <xf numFmtId="49" fontId="15" fillId="2" borderId="30" xfId="0" applyNumberFormat="1" applyFont="1" applyFill="1" applyBorder="1" applyAlignment="1">
      <alignment wrapText="1"/>
    </xf>
    <xf numFmtId="49" fontId="15" fillId="2" borderId="6" xfId="0" applyNumberFormat="1" applyFont="1" applyFill="1" applyBorder="1" applyAlignment="1">
      <alignment vertical="top"/>
    </xf>
    <xf numFmtId="49" fontId="15" fillId="2" borderId="8" xfId="0" applyNumberFormat="1" applyFont="1" applyFill="1" applyBorder="1"/>
    <xf numFmtId="4" fontId="15" fillId="4" borderId="0" xfId="0" applyNumberFormat="1" applyFont="1" applyFill="1"/>
    <xf numFmtId="0" fontId="1" fillId="2" borderId="0" xfId="0" applyFont="1" applyFill="1" applyAlignment="1">
      <alignment horizontal="left" vertical="top" wrapText="1"/>
    </xf>
    <xf numFmtId="4" fontId="0" fillId="0" borderId="0" xfId="0" applyNumberFormat="1"/>
    <xf numFmtId="0" fontId="0" fillId="0" borderId="0" xfId="0" applyAlignment="1">
      <alignment horizontal="right"/>
    </xf>
    <xf numFmtId="0" fontId="1" fillId="2" borderId="0" xfId="0" applyFont="1" applyFill="1" applyAlignment="1"/>
    <xf numFmtId="0" fontId="1" fillId="2" borderId="0" xfId="0" applyFont="1" applyFill="1" applyAlignment="1">
      <alignment horizontal="center"/>
    </xf>
    <xf numFmtId="0" fontId="1" fillId="2" borderId="0" xfId="0" applyFont="1" applyFill="1" applyAlignment="1">
      <alignment horizontal="left"/>
    </xf>
    <xf numFmtId="0" fontId="1" fillId="2" borderId="0" xfId="0" applyFont="1" applyFill="1" applyAlignment="1">
      <alignment horizontal="left" wrapText="1"/>
    </xf>
    <xf numFmtId="0" fontId="1" fillId="2" borderId="0" xfId="0" applyFont="1" applyFill="1" applyAlignment="1">
      <alignment vertical="center"/>
    </xf>
    <xf numFmtId="2" fontId="1" fillId="2" borderId="0" xfId="0" applyNumberFormat="1" applyFont="1" applyFill="1" applyAlignment="1">
      <alignment horizontal="center" wrapText="1"/>
    </xf>
    <xf numFmtId="2" fontId="1" fillId="2" borderId="13" xfId="0" applyNumberFormat="1" applyFont="1" applyFill="1" applyBorder="1" applyAlignment="1">
      <alignment horizontal="center" wrapText="1"/>
    </xf>
    <xf numFmtId="0" fontId="1" fillId="2" borderId="14" xfId="0" applyFont="1" applyFill="1" applyBorder="1" applyAlignment="1">
      <alignment horizontal="center" wrapText="1"/>
    </xf>
    <xf numFmtId="0" fontId="1" fillId="2" borderId="15" xfId="0" applyFont="1" applyFill="1" applyBorder="1" applyAlignment="1">
      <alignment horizontal="center" wrapText="1"/>
    </xf>
    <xf numFmtId="0" fontId="4" fillId="2" borderId="16"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6" fillId="2" borderId="12" xfId="0" applyFont="1" applyFill="1" applyBorder="1" applyAlignment="1">
      <alignment horizontal="center"/>
    </xf>
    <xf numFmtId="49" fontId="6" fillId="2" borderId="10" xfId="0" applyNumberFormat="1" applyFont="1" applyFill="1" applyBorder="1" applyAlignment="1">
      <alignment horizontal="center" vertical="center" wrapText="1"/>
    </xf>
    <xf numFmtId="49" fontId="6" fillId="2" borderId="11" xfId="0" applyNumberFormat="1" applyFont="1" applyFill="1" applyBorder="1" applyAlignment="1">
      <alignment horizontal="center" vertical="center" wrapText="1"/>
    </xf>
    <xf numFmtId="0" fontId="20" fillId="0" borderId="0" xfId="0" applyFont="1" applyAlignment="1">
      <alignment horizontal="center" wrapText="1"/>
    </xf>
  </cellXfs>
  <cellStyles count="5">
    <cellStyle name="Обычный" xfId="0" builtinId="0"/>
    <cellStyle name="Обычный 2" xfId="1"/>
    <cellStyle name="Обычный_tmp" xfId="2"/>
    <cellStyle name="Обычный_Tmp1" xfId="3"/>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M1160"/>
  <sheetViews>
    <sheetView tabSelected="1" topLeftCell="A1031" zoomScale="90" zoomScaleNormal="90" workbookViewId="0">
      <selection activeCell="A14" sqref="A14:J1093"/>
    </sheetView>
  </sheetViews>
  <sheetFormatPr defaultColWidth="9.42578125" defaultRowHeight="18.75" x14ac:dyDescent="0.3"/>
  <cols>
    <col min="1" max="1" width="89.42578125" style="1" customWidth="1"/>
    <col min="2" max="2" width="6.5703125" style="27" customWidth="1"/>
    <col min="3" max="3" width="6.42578125" style="28" customWidth="1"/>
    <col min="4" max="4" width="7" style="28" customWidth="1"/>
    <col min="5" max="5" width="6.5703125" style="1" customWidth="1"/>
    <col min="6" max="6" width="5.5703125" style="26" customWidth="1"/>
    <col min="7" max="7" width="7.5703125" style="1" customWidth="1"/>
    <col min="8" max="8" width="12.140625" style="26" customWidth="1"/>
    <col min="9" max="9" width="6.42578125" style="25" customWidth="1"/>
    <col min="10" max="10" width="15.5703125" style="31" customWidth="1"/>
    <col min="11" max="11" width="9.42578125" style="1"/>
    <col min="12" max="12" width="15.140625" style="1" customWidth="1"/>
    <col min="13" max="13" width="31.85546875" style="1" customWidth="1"/>
    <col min="14" max="16384" width="9.42578125" style="1"/>
  </cols>
  <sheetData>
    <row r="1" spans="1:10" x14ac:dyDescent="0.3">
      <c r="A1" s="46" t="s">
        <v>142</v>
      </c>
      <c r="B1" s="184" t="s">
        <v>443</v>
      </c>
      <c r="C1" s="184"/>
      <c r="D1" s="184"/>
      <c r="E1" s="184"/>
      <c r="F1" s="184"/>
      <c r="G1" s="184"/>
      <c r="H1" s="184"/>
      <c r="I1" s="184"/>
      <c r="J1" s="184"/>
    </row>
    <row r="2" spans="1:10" x14ac:dyDescent="0.3">
      <c r="A2" s="46" t="s">
        <v>143</v>
      </c>
      <c r="B2" s="184" t="s">
        <v>254</v>
      </c>
      <c r="C2" s="184"/>
      <c r="D2" s="184"/>
      <c r="E2" s="184"/>
      <c r="F2" s="184"/>
      <c r="G2" s="184"/>
      <c r="H2" s="184"/>
      <c r="I2" s="184"/>
      <c r="J2" s="184"/>
    </row>
    <row r="3" spans="1:10" x14ac:dyDescent="0.3">
      <c r="A3" s="47" t="s">
        <v>381</v>
      </c>
      <c r="B3" s="183" t="s">
        <v>255</v>
      </c>
      <c r="C3" s="183"/>
      <c r="D3" s="183"/>
      <c r="E3" s="183"/>
      <c r="F3" s="183"/>
      <c r="G3" s="183"/>
      <c r="H3" s="183"/>
      <c r="I3" s="183"/>
      <c r="J3" s="183"/>
    </row>
    <row r="4" spans="1:10" x14ac:dyDescent="0.3">
      <c r="A4" s="2"/>
      <c r="B4" s="183" t="s">
        <v>837</v>
      </c>
      <c r="C4" s="183"/>
      <c r="D4" s="183"/>
      <c r="E4" s="183"/>
      <c r="F4" s="183"/>
      <c r="G4" s="183"/>
      <c r="H4" s="183"/>
      <c r="I4" s="183"/>
      <c r="J4" s="183"/>
    </row>
    <row r="5" spans="1:10" x14ac:dyDescent="0.3">
      <c r="A5" s="2"/>
      <c r="B5" s="183" t="s">
        <v>207</v>
      </c>
      <c r="C5" s="183"/>
      <c r="D5" s="183"/>
      <c r="E5" s="183"/>
      <c r="F5" s="183"/>
      <c r="G5" s="183"/>
      <c r="H5" s="183"/>
      <c r="I5" s="183"/>
      <c r="J5" s="183"/>
    </row>
    <row r="6" spans="1:10" x14ac:dyDescent="0.3">
      <c r="A6" s="2"/>
      <c r="B6" s="183" t="s">
        <v>444</v>
      </c>
      <c r="C6" s="183"/>
      <c r="D6" s="183"/>
      <c r="E6" s="183"/>
      <c r="F6" s="183"/>
      <c r="G6" s="183"/>
      <c r="H6" s="183"/>
      <c r="I6" s="183"/>
      <c r="J6" s="183"/>
    </row>
    <row r="7" spans="1:10" x14ac:dyDescent="0.3">
      <c r="A7" s="3"/>
      <c r="B7" s="181" t="s">
        <v>838</v>
      </c>
      <c r="C7" s="181"/>
      <c r="D7" s="181"/>
      <c r="E7" s="181"/>
      <c r="F7" s="181"/>
      <c r="G7" s="181"/>
      <c r="H7" s="181"/>
      <c r="I7" s="181"/>
      <c r="J7" s="181"/>
    </row>
    <row r="8" spans="1:10" x14ac:dyDescent="0.3">
      <c r="A8" s="3"/>
      <c r="B8" s="182" t="s">
        <v>839</v>
      </c>
      <c r="C8" s="182"/>
      <c r="D8" s="182"/>
      <c r="E8" s="182"/>
      <c r="F8" s="182"/>
      <c r="G8" s="182"/>
      <c r="H8" s="182"/>
      <c r="I8" s="182"/>
      <c r="J8" s="182"/>
    </row>
    <row r="9" spans="1:10" x14ac:dyDescent="0.3">
      <c r="A9" s="3"/>
      <c r="B9" s="182" t="s">
        <v>840</v>
      </c>
      <c r="C9" s="182"/>
      <c r="D9" s="182"/>
      <c r="E9" s="182"/>
      <c r="F9" s="182"/>
      <c r="G9" s="182"/>
      <c r="H9" s="182"/>
      <c r="I9" s="182"/>
      <c r="J9" s="30"/>
    </row>
    <row r="10" spans="1:10" x14ac:dyDescent="0.3">
      <c r="A10" s="3"/>
      <c r="B10" s="4"/>
      <c r="C10" s="4"/>
      <c r="D10" s="38"/>
      <c r="E10" s="4"/>
      <c r="F10" s="4"/>
      <c r="G10" s="4"/>
      <c r="H10" s="4"/>
      <c r="I10" s="5"/>
      <c r="J10" s="30"/>
    </row>
    <row r="11" spans="1:10" x14ac:dyDescent="0.3">
      <c r="A11" s="185" t="s">
        <v>380</v>
      </c>
      <c r="B11" s="185"/>
      <c r="C11" s="185"/>
      <c r="D11" s="185"/>
      <c r="E11" s="185"/>
      <c r="F11" s="185"/>
      <c r="G11" s="185"/>
      <c r="H11" s="185"/>
      <c r="I11" s="185"/>
      <c r="J11" s="185"/>
    </row>
    <row r="12" spans="1:10" x14ac:dyDescent="0.3">
      <c r="A12" s="186" t="s">
        <v>481</v>
      </c>
      <c r="B12" s="186"/>
      <c r="C12" s="186"/>
      <c r="D12" s="186"/>
      <c r="E12" s="186"/>
      <c r="F12" s="186"/>
      <c r="G12" s="186"/>
      <c r="H12" s="186"/>
      <c r="I12" s="186"/>
      <c r="J12" s="186"/>
    </row>
    <row r="13" spans="1:10" ht="68.099999999999994" customHeight="1" thickBot="1" x14ac:dyDescent="0.35">
      <c r="A13" s="187"/>
      <c r="B13" s="187"/>
      <c r="C13" s="187"/>
      <c r="D13" s="187"/>
      <c r="E13" s="187"/>
      <c r="F13" s="187"/>
      <c r="G13" s="187"/>
      <c r="H13" s="187"/>
      <c r="I13" s="187"/>
      <c r="J13" s="187"/>
    </row>
    <row r="14" spans="1:10" ht="19.5" thickBot="1" x14ac:dyDescent="0.35">
      <c r="A14" s="188" t="s">
        <v>0</v>
      </c>
      <c r="B14" s="190" t="s">
        <v>1</v>
      </c>
      <c r="C14" s="192" t="s">
        <v>2</v>
      </c>
      <c r="D14" s="192" t="s">
        <v>3</v>
      </c>
      <c r="E14" s="194" t="s">
        <v>137</v>
      </c>
      <c r="F14" s="194"/>
      <c r="G14" s="194"/>
      <c r="H14" s="194"/>
      <c r="I14" s="195" t="s">
        <v>4</v>
      </c>
      <c r="J14" s="110" t="s">
        <v>412</v>
      </c>
    </row>
    <row r="15" spans="1:10" ht="19.5" thickBot="1" x14ac:dyDescent="0.35">
      <c r="A15" s="189"/>
      <c r="B15" s="191"/>
      <c r="C15" s="193"/>
      <c r="D15" s="193"/>
      <c r="E15" s="6" t="s">
        <v>5</v>
      </c>
      <c r="F15" s="6" t="s">
        <v>6</v>
      </c>
      <c r="G15" s="6" t="s">
        <v>7</v>
      </c>
      <c r="H15" s="7" t="s">
        <v>8</v>
      </c>
      <c r="I15" s="196"/>
      <c r="J15" s="111" t="s">
        <v>134</v>
      </c>
    </row>
    <row r="16" spans="1:10" x14ac:dyDescent="0.3">
      <c r="A16" s="8">
        <v>1</v>
      </c>
      <c r="B16" s="39">
        <v>2</v>
      </c>
      <c r="C16" s="9" t="s">
        <v>9</v>
      </c>
      <c r="D16" s="9" t="s">
        <v>10</v>
      </c>
      <c r="E16" s="9" t="s">
        <v>11</v>
      </c>
      <c r="F16" s="9" t="s">
        <v>12</v>
      </c>
      <c r="G16" s="9" t="s">
        <v>13</v>
      </c>
      <c r="H16" s="10" t="s">
        <v>14</v>
      </c>
      <c r="I16" s="40" t="s">
        <v>15</v>
      </c>
      <c r="J16" s="48">
        <v>10</v>
      </c>
    </row>
    <row r="17" spans="1:10" ht="37.5" hidden="1" x14ac:dyDescent="0.3">
      <c r="A17" s="42" t="s">
        <v>234</v>
      </c>
      <c r="B17" s="11">
        <v>600</v>
      </c>
      <c r="C17" s="12" t="s">
        <v>16</v>
      </c>
      <c r="D17" s="12" t="s">
        <v>17</v>
      </c>
      <c r="E17" s="13" t="s">
        <v>16</v>
      </c>
      <c r="F17" s="12" t="s">
        <v>17</v>
      </c>
      <c r="G17" s="13" t="s">
        <v>16</v>
      </c>
      <c r="H17" s="12" t="s">
        <v>18</v>
      </c>
      <c r="I17" s="36" t="s">
        <v>19</v>
      </c>
      <c r="J17" s="49">
        <f t="shared" ref="J17:J18" si="0">J18</f>
        <v>5604.31</v>
      </c>
    </row>
    <row r="18" spans="1:10" hidden="1" x14ac:dyDescent="0.3">
      <c r="A18" s="41" t="s">
        <v>20</v>
      </c>
      <c r="B18" s="14">
        <v>600</v>
      </c>
      <c r="C18" s="15" t="s">
        <v>21</v>
      </c>
      <c r="D18" s="15" t="s">
        <v>17</v>
      </c>
      <c r="E18" s="16" t="s">
        <v>16</v>
      </c>
      <c r="F18" s="15" t="s">
        <v>17</v>
      </c>
      <c r="G18" s="16" t="s">
        <v>16</v>
      </c>
      <c r="H18" s="15" t="s">
        <v>18</v>
      </c>
      <c r="I18" s="37" t="s">
        <v>19</v>
      </c>
      <c r="J18" s="50">
        <f t="shared" si="0"/>
        <v>5604.31</v>
      </c>
    </row>
    <row r="19" spans="1:10" ht="56.25" hidden="1" x14ac:dyDescent="0.3">
      <c r="A19" s="41" t="s">
        <v>22</v>
      </c>
      <c r="B19" s="14">
        <v>600</v>
      </c>
      <c r="C19" s="15" t="s">
        <v>21</v>
      </c>
      <c r="D19" s="15" t="s">
        <v>24</v>
      </c>
      <c r="E19" s="16" t="s">
        <v>16</v>
      </c>
      <c r="F19" s="16" t="s">
        <v>17</v>
      </c>
      <c r="G19" s="16" t="s">
        <v>16</v>
      </c>
      <c r="H19" s="15" t="s">
        <v>18</v>
      </c>
      <c r="I19" s="37" t="s">
        <v>19</v>
      </c>
      <c r="J19" s="50">
        <f>J20</f>
        <v>5604.31</v>
      </c>
    </row>
    <row r="20" spans="1:10" ht="37.5" hidden="1" x14ac:dyDescent="0.3">
      <c r="A20" s="51" t="s">
        <v>31</v>
      </c>
      <c r="B20" s="14">
        <v>600</v>
      </c>
      <c r="C20" s="15" t="s">
        <v>21</v>
      </c>
      <c r="D20" s="15" t="s">
        <v>24</v>
      </c>
      <c r="E20" s="16" t="s">
        <v>25</v>
      </c>
      <c r="F20" s="16" t="s">
        <v>17</v>
      </c>
      <c r="G20" s="16" t="s">
        <v>16</v>
      </c>
      <c r="H20" s="15" t="s">
        <v>138</v>
      </c>
      <c r="I20" s="37" t="s">
        <v>19</v>
      </c>
      <c r="J20" s="50">
        <f>J26+J21</f>
        <v>5604.31</v>
      </c>
    </row>
    <row r="21" spans="1:10" ht="37.5" hidden="1" x14ac:dyDescent="0.3">
      <c r="A21" s="165" t="s">
        <v>626</v>
      </c>
      <c r="B21" s="14">
        <v>600</v>
      </c>
      <c r="C21" s="15" t="s">
        <v>21</v>
      </c>
      <c r="D21" s="15" t="s">
        <v>24</v>
      </c>
      <c r="E21" s="16" t="s">
        <v>25</v>
      </c>
      <c r="F21" s="16" t="s">
        <v>26</v>
      </c>
      <c r="G21" s="16" t="s">
        <v>16</v>
      </c>
      <c r="H21" s="15" t="s">
        <v>18</v>
      </c>
      <c r="I21" s="37" t="s">
        <v>19</v>
      </c>
      <c r="J21" s="50">
        <f>J22+J24</f>
        <v>1016.54</v>
      </c>
    </row>
    <row r="22" spans="1:10" hidden="1" x14ac:dyDescent="0.3">
      <c r="A22" s="41" t="s">
        <v>33</v>
      </c>
      <c r="B22" s="14">
        <v>600</v>
      </c>
      <c r="C22" s="15" t="s">
        <v>21</v>
      </c>
      <c r="D22" s="15" t="s">
        <v>24</v>
      </c>
      <c r="E22" s="16" t="s">
        <v>25</v>
      </c>
      <c r="F22" s="16" t="s">
        <v>26</v>
      </c>
      <c r="G22" s="16" t="s">
        <v>16</v>
      </c>
      <c r="H22" s="15" t="s">
        <v>28</v>
      </c>
      <c r="I22" s="37" t="s">
        <v>19</v>
      </c>
      <c r="J22" s="50">
        <f>J23</f>
        <v>41.55</v>
      </c>
    </row>
    <row r="23" spans="1:10" ht="75" hidden="1" x14ac:dyDescent="0.3">
      <c r="A23" s="41" t="s">
        <v>34</v>
      </c>
      <c r="B23" s="14">
        <v>600</v>
      </c>
      <c r="C23" s="15" t="s">
        <v>21</v>
      </c>
      <c r="D23" s="15" t="s">
        <v>24</v>
      </c>
      <c r="E23" s="16" t="s">
        <v>25</v>
      </c>
      <c r="F23" s="16" t="s">
        <v>26</v>
      </c>
      <c r="G23" s="16" t="s">
        <v>16</v>
      </c>
      <c r="H23" s="15" t="s">
        <v>28</v>
      </c>
      <c r="I23" s="37" t="s">
        <v>29</v>
      </c>
      <c r="J23" s="50">
        <v>41.55</v>
      </c>
    </row>
    <row r="24" spans="1:10" ht="37.5" hidden="1" x14ac:dyDescent="0.3">
      <c r="A24" s="41" t="s">
        <v>39</v>
      </c>
      <c r="B24" s="14">
        <v>600</v>
      </c>
      <c r="C24" s="15" t="s">
        <v>21</v>
      </c>
      <c r="D24" s="15" t="s">
        <v>24</v>
      </c>
      <c r="E24" s="16" t="s">
        <v>25</v>
      </c>
      <c r="F24" s="16" t="s">
        <v>26</v>
      </c>
      <c r="G24" s="16" t="s">
        <v>16</v>
      </c>
      <c r="H24" s="15" t="s">
        <v>30</v>
      </c>
      <c r="I24" s="37" t="s">
        <v>19</v>
      </c>
      <c r="J24" s="50">
        <f>J25</f>
        <v>974.99</v>
      </c>
    </row>
    <row r="25" spans="1:10" ht="75" hidden="1" x14ac:dyDescent="0.3">
      <c r="A25" s="41" t="s">
        <v>34</v>
      </c>
      <c r="B25" s="14">
        <v>600</v>
      </c>
      <c r="C25" s="15" t="s">
        <v>21</v>
      </c>
      <c r="D25" s="15" t="s">
        <v>24</v>
      </c>
      <c r="E25" s="16" t="s">
        <v>25</v>
      </c>
      <c r="F25" s="16" t="s">
        <v>26</v>
      </c>
      <c r="G25" s="16" t="s">
        <v>16</v>
      </c>
      <c r="H25" s="15" t="s">
        <v>30</v>
      </c>
      <c r="I25" s="37" t="s">
        <v>29</v>
      </c>
      <c r="J25" s="50">
        <v>974.99</v>
      </c>
    </row>
    <row r="26" spans="1:10" ht="37.5" hidden="1" x14ac:dyDescent="0.3">
      <c r="A26" s="41" t="s">
        <v>32</v>
      </c>
      <c r="B26" s="14">
        <v>600</v>
      </c>
      <c r="C26" s="15" t="s">
        <v>21</v>
      </c>
      <c r="D26" s="15" t="s">
        <v>24</v>
      </c>
      <c r="E26" s="14">
        <v>50</v>
      </c>
      <c r="F26" s="14">
        <v>2</v>
      </c>
      <c r="G26" s="16" t="s">
        <v>16</v>
      </c>
      <c r="H26" s="15" t="s">
        <v>18</v>
      </c>
      <c r="I26" s="37" t="s">
        <v>19</v>
      </c>
      <c r="J26" s="50">
        <f>J27+J31</f>
        <v>4587.7700000000004</v>
      </c>
    </row>
    <row r="27" spans="1:10" hidden="1" x14ac:dyDescent="0.3">
      <c r="A27" s="41" t="s">
        <v>33</v>
      </c>
      <c r="B27" s="14">
        <v>600</v>
      </c>
      <c r="C27" s="15" t="s">
        <v>21</v>
      </c>
      <c r="D27" s="15" t="s">
        <v>24</v>
      </c>
      <c r="E27" s="14">
        <v>50</v>
      </c>
      <c r="F27" s="14">
        <v>2</v>
      </c>
      <c r="G27" s="16" t="s">
        <v>16</v>
      </c>
      <c r="H27" s="15" t="s">
        <v>28</v>
      </c>
      <c r="I27" s="37" t="s">
        <v>19</v>
      </c>
      <c r="J27" s="50">
        <f>J28+J29+J30</f>
        <v>638.72</v>
      </c>
    </row>
    <row r="28" spans="1:10" ht="75" hidden="1" x14ac:dyDescent="0.3">
      <c r="A28" s="41" t="s">
        <v>34</v>
      </c>
      <c r="B28" s="14">
        <v>600</v>
      </c>
      <c r="C28" s="15" t="s">
        <v>21</v>
      </c>
      <c r="D28" s="15" t="s">
        <v>24</v>
      </c>
      <c r="E28" s="14">
        <v>50</v>
      </c>
      <c r="F28" s="14">
        <v>2</v>
      </c>
      <c r="G28" s="16" t="s">
        <v>16</v>
      </c>
      <c r="H28" s="15" t="s">
        <v>28</v>
      </c>
      <c r="I28" s="37" t="s">
        <v>29</v>
      </c>
      <c r="J28" s="50">
        <v>103.64</v>
      </c>
    </row>
    <row r="29" spans="1:10" ht="37.5" hidden="1" x14ac:dyDescent="0.3">
      <c r="A29" s="41" t="s">
        <v>35</v>
      </c>
      <c r="B29" s="14">
        <v>600</v>
      </c>
      <c r="C29" s="15" t="s">
        <v>21</v>
      </c>
      <c r="D29" s="15" t="s">
        <v>24</v>
      </c>
      <c r="E29" s="14">
        <v>50</v>
      </c>
      <c r="F29" s="14">
        <v>2</v>
      </c>
      <c r="G29" s="16" t="s">
        <v>16</v>
      </c>
      <c r="H29" s="15" t="s">
        <v>28</v>
      </c>
      <c r="I29" s="37" t="s">
        <v>36</v>
      </c>
      <c r="J29" s="50">
        <v>532.08000000000004</v>
      </c>
    </row>
    <row r="30" spans="1:10" hidden="1" x14ac:dyDescent="0.3">
      <c r="A30" s="41" t="s">
        <v>37</v>
      </c>
      <c r="B30" s="14">
        <v>600</v>
      </c>
      <c r="C30" s="15" t="s">
        <v>21</v>
      </c>
      <c r="D30" s="15" t="s">
        <v>24</v>
      </c>
      <c r="E30" s="14">
        <v>50</v>
      </c>
      <c r="F30" s="14">
        <v>2</v>
      </c>
      <c r="G30" s="16" t="s">
        <v>16</v>
      </c>
      <c r="H30" s="15" t="s">
        <v>28</v>
      </c>
      <c r="I30" s="37" t="s">
        <v>38</v>
      </c>
      <c r="J30" s="50">
        <v>3</v>
      </c>
    </row>
    <row r="31" spans="1:10" ht="37.5" hidden="1" x14ac:dyDescent="0.3">
      <c r="A31" s="41" t="s">
        <v>39</v>
      </c>
      <c r="B31" s="14">
        <v>600</v>
      </c>
      <c r="C31" s="15" t="s">
        <v>21</v>
      </c>
      <c r="D31" s="15" t="s">
        <v>24</v>
      </c>
      <c r="E31" s="14">
        <v>50</v>
      </c>
      <c r="F31" s="14">
        <v>2</v>
      </c>
      <c r="G31" s="16" t="s">
        <v>16</v>
      </c>
      <c r="H31" s="15" t="s">
        <v>30</v>
      </c>
      <c r="I31" s="37" t="s">
        <v>19</v>
      </c>
      <c r="J31" s="50">
        <f>J32</f>
        <v>3949.05</v>
      </c>
    </row>
    <row r="32" spans="1:10" ht="75" hidden="1" x14ac:dyDescent="0.3">
      <c r="A32" s="41" t="s">
        <v>34</v>
      </c>
      <c r="B32" s="14">
        <v>600</v>
      </c>
      <c r="C32" s="15" t="s">
        <v>21</v>
      </c>
      <c r="D32" s="15" t="s">
        <v>24</v>
      </c>
      <c r="E32" s="14">
        <v>50</v>
      </c>
      <c r="F32" s="14">
        <v>2</v>
      </c>
      <c r="G32" s="16" t="s">
        <v>16</v>
      </c>
      <c r="H32" s="35">
        <v>10020</v>
      </c>
      <c r="I32" s="16" t="s">
        <v>29</v>
      </c>
      <c r="J32" s="50">
        <v>3949.05</v>
      </c>
    </row>
    <row r="33" spans="1:10" ht="37.5" hidden="1" x14ac:dyDescent="0.3">
      <c r="A33" s="42" t="s">
        <v>201</v>
      </c>
      <c r="B33" s="11">
        <v>601</v>
      </c>
      <c r="C33" s="12" t="s">
        <v>16</v>
      </c>
      <c r="D33" s="12" t="s">
        <v>16</v>
      </c>
      <c r="E33" s="18" t="s">
        <v>16</v>
      </c>
      <c r="F33" s="13" t="s">
        <v>17</v>
      </c>
      <c r="G33" s="13" t="s">
        <v>16</v>
      </c>
      <c r="H33" s="12" t="s">
        <v>18</v>
      </c>
      <c r="I33" s="13" t="s">
        <v>19</v>
      </c>
      <c r="J33" s="52">
        <f>J34+J176+J191+J242+J324+J334+J348+J296+J170</f>
        <v>354698.77999999997</v>
      </c>
    </row>
    <row r="34" spans="1:10" hidden="1" x14ac:dyDescent="0.3">
      <c r="A34" s="41" t="s">
        <v>20</v>
      </c>
      <c r="B34" s="14">
        <v>601</v>
      </c>
      <c r="C34" s="15" t="s">
        <v>21</v>
      </c>
      <c r="D34" s="15" t="s">
        <v>16</v>
      </c>
      <c r="E34" s="19" t="s">
        <v>16</v>
      </c>
      <c r="F34" s="16" t="s">
        <v>17</v>
      </c>
      <c r="G34" s="16" t="s">
        <v>16</v>
      </c>
      <c r="H34" s="15" t="s">
        <v>18</v>
      </c>
      <c r="I34" s="16" t="s">
        <v>19</v>
      </c>
      <c r="J34" s="53">
        <f>J35+J42+J78+J83</f>
        <v>172829.84</v>
      </c>
    </row>
    <row r="35" spans="1:10" ht="37.5" hidden="1" x14ac:dyDescent="0.3">
      <c r="A35" s="54" t="s">
        <v>178</v>
      </c>
      <c r="B35" s="14">
        <v>601</v>
      </c>
      <c r="C35" s="15" t="s">
        <v>21</v>
      </c>
      <c r="D35" s="15" t="s">
        <v>44</v>
      </c>
      <c r="E35" s="16" t="s">
        <v>16</v>
      </c>
      <c r="F35" s="15" t="s">
        <v>17</v>
      </c>
      <c r="G35" s="16" t="s">
        <v>16</v>
      </c>
      <c r="H35" s="15" t="s">
        <v>18</v>
      </c>
      <c r="I35" s="16" t="s">
        <v>19</v>
      </c>
      <c r="J35" s="53">
        <f>J37</f>
        <v>2042.56</v>
      </c>
    </row>
    <row r="36" spans="1:10" ht="37.5" hidden="1" x14ac:dyDescent="0.3">
      <c r="A36" s="55" t="s">
        <v>48</v>
      </c>
      <c r="B36" s="14">
        <v>601</v>
      </c>
      <c r="C36" s="15" t="s">
        <v>21</v>
      </c>
      <c r="D36" s="15" t="s">
        <v>44</v>
      </c>
      <c r="E36" s="16" t="s">
        <v>45</v>
      </c>
      <c r="F36" s="15" t="s">
        <v>17</v>
      </c>
      <c r="G36" s="16" t="s">
        <v>16</v>
      </c>
      <c r="H36" s="15" t="s">
        <v>138</v>
      </c>
      <c r="I36" s="16" t="s">
        <v>19</v>
      </c>
      <c r="J36" s="53">
        <f>J37</f>
        <v>2042.56</v>
      </c>
    </row>
    <row r="37" spans="1:10" hidden="1" x14ac:dyDescent="0.3">
      <c r="A37" s="41" t="s">
        <v>206</v>
      </c>
      <c r="B37" s="14">
        <v>601</v>
      </c>
      <c r="C37" s="15" t="s">
        <v>21</v>
      </c>
      <c r="D37" s="15" t="s">
        <v>44</v>
      </c>
      <c r="E37" s="19" t="s">
        <v>45</v>
      </c>
      <c r="F37" s="16" t="s">
        <v>26</v>
      </c>
      <c r="G37" s="16" t="s">
        <v>16</v>
      </c>
      <c r="H37" s="15" t="s">
        <v>18</v>
      </c>
      <c r="I37" s="16" t="s">
        <v>19</v>
      </c>
      <c r="J37" s="53">
        <f>J38+J40</f>
        <v>2042.56</v>
      </c>
    </row>
    <row r="38" spans="1:10" hidden="1" x14ac:dyDescent="0.3">
      <c r="A38" s="41" t="s">
        <v>33</v>
      </c>
      <c r="B38" s="14">
        <v>601</v>
      </c>
      <c r="C38" s="15" t="s">
        <v>21</v>
      </c>
      <c r="D38" s="15" t="s">
        <v>44</v>
      </c>
      <c r="E38" s="14">
        <v>51</v>
      </c>
      <c r="F38" s="14">
        <v>1</v>
      </c>
      <c r="G38" s="16" t="s">
        <v>16</v>
      </c>
      <c r="H38" s="15" t="s">
        <v>28</v>
      </c>
      <c r="I38" s="16" t="s">
        <v>19</v>
      </c>
      <c r="J38" s="53">
        <f>J39</f>
        <v>41.56</v>
      </c>
    </row>
    <row r="39" spans="1:10" ht="56.25" hidden="1" x14ac:dyDescent="0.3">
      <c r="A39" s="54" t="s">
        <v>27</v>
      </c>
      <c r="B39" s="14">
        <v>601</v>
      </c>
      <c r="C39" s="15" t="s">
        <v>21</v>
      </c>
      <c r="D39" s="15" t="s">
        <v>44</v>
      </c>
      <c r="E39" s="14">
        <v>51</v>
      </c>
      <c r="F39" s="14">
        <v>1</v>
      </c>
      <c r="G39" s="16" t="s">
        <v>16</v>
      </c>
      <c r="H39" s="15" t="s">
        <v>28</v>
      </c>
      <c r="I39" s="16" t="s">
        <v>29</v>
      </c>
      <c r="J39" s="53">
        <v>41.56</v>
      </c>
    </row>
    <row r="40" spans="1:10" ht="37.5" hidden="1" x14ac:dyDescent="0.3">
      <c r="A40" s="41" t="s">
        <v>39</v>
      </c>
      <c r="B40" s="14">
        <v>601</v>
      </c>
      <c r="C40" s="15" t="s">
        <v>21</v>
      </c>
      <c r="D40" s="15" t="s">
        <v>44</v>
      </c>
      <c r="E40" s="14">
        <v>51</v>
      </c>
      <c r="F40" s="14">
        <v>1</v>
      </c>
      <c r="G40" s="16" t="s">
        <v>16</v>
      </c>
      <c r="H40" s="15" t="s">
        <v>30</v>
      </c>
      <c r="I40" s="16" t="s">
        <v>19</v>
      </c>
      <c r="J40" s="53">
        <f>J41</f>
        <v>2001</v>
      </c>
    </row>
    <row r="41" spans="1:10" ht="75" hidden="1" x14ac:dyDescent="0.3">
      <c r="A41" s="41" t="s">
        <v>34</v>
      </c>
      <c r="B41" s="14">
        <v>601</v>
      </c>
      <c r="C41" s="15" t="s">
        <v>21</v>
      </c>
      <c r="D41" s="15" t="s">
        <v>44</v>
      </c>
      <c r="E41" s="14">
        <v>51</v>
      </c>
      <c r="F41" s="14">
        <v>1</v>
      </c>
      <c r="G41" s="16" t="s">
        <v>16</v>
      </c>
      <c r="H41" s="15" t="s">
        <v>30</v>
      </c>
      <c r="I41" s="16" t="s">
        <v>29</v>
      </c>
      <c r="J41" s="53">
        <v>2001</v>
      </c>
    </row>
    <row r="42" spans="1:10" ht="56.25" hidden="1" x14ac:dyDescent="0.3">
      <c r="A42" s="41" t="s">
        <v>46</v>
      </c>
      <c r="B42" s="14">
        <v>601</v>
      </c>
      <c r="C42" s="15" t="s">
        <v>21</v>
      </c>
      <c r="D42" s="16" t="s">
        <v>54</v>
      </c>
      <c r="E42" s="19" t="s">
        <v>16</v>
      </c>
      <c r="F42" s="16" t="s">
        <v>17</v>
      </c>
      <c r="G42" s="16" t="s">
        <v>16</v>
      </c>
      <c r="H42" s="15" t="s">
        <v>18</v>
      </c>
      <c r="I42" s="16" t="s">
        <v>19</v>
      </c>
      <c r="J42" s="53">
        <f>J43+J73+J63+J57</f>
        <v>81076.400000000009</v>
      </c>
    </row>
    <row r="43" spans="1:10" ht="37.5" hidden="1" x14ac:dyDescent="0.3">
      <c r="A43" s="41" t="s">
        <v>48</v>
      </c>
      <c r="B43" s="14">
        <v>601</v>
      </c>
      <c r="C43" s="15" t="s">
        <v>21</v>
      </c>
      <c r="D43" s="16" t="s">
        <v>54</v>
      </c>
      <c r="E43" s="16" t="s">
        <v>45</v>
      </c>
      <c r="F43" s="16" t="s">
        <v>17</v>
      </c>
      <c r="G43" s="16" t="s">
        <v>16</v>
      </c>
      <c r="H43" s="15" t="s">
        <v>18</v>
      </c>
      <c r="I43" s="16" t="s">
        <v>19</v>
      </c>
      <c r="J43" s="53">
        <f>J44</f>
        <v>73742.12000000001</v>
      </c>
    </row>
    <row r="44" spans="1:10" ht="37.5" hidden="1" x14ac:dyDescent="0.3">
      <c r="A44" s="41" t="s">
        <v>49</v>
      </c>
      <c r="B44" s="14">
        <v>601</v>
      </c>
      <c r="C44" s="15" t="s">
        <v>21</v>
      </c>
      <c r="D44" s="16" t="s">
        <v>54</v>
      </c>
      <c r="E44" s="14">
        <v>51</v>
      </c>
      <c r="F44" s="14">
        <v>2</v>
      </c>
      <c r="G44" s="16" t="s">
        <v>16</v>
      </c>
      <c r="H44" s="15" t="s">
        <v>18</v>
      </c>
      <c r="I44" s="16" t="s">
        <v>19</v>
      </c>
      <c r="J44" s="53">
        <f>J45+J49+J51+J54</f>
        <v>73742.12000000001</v>
      </c>
    </row>
    <row r="45" spans="1:10" hidden="1" x14ac:dyDescent="0.3">
      <c r="A45" s="41" t="s">
        <v>33</v>
      </c>
      <c r="B45" s="14">
        <v>601</v>
      </c>
      <c r="C45" s="15" t="s">
        <v>21</v>
      </c>
      <c r="D45" s="16" t="s">
        <v>54</v>
      </c>
      <c r="E45" s="14">
        <v>51</v>
      </c>
      <c r="F45" s="14">
        <v>2</v>
      </c>
      <c r="G45" s="16" t="s">
        <v>16</v>
      </c>
      <c r="H45" s="15" t="s">
        <v>28</v>
      </c>
      <c r="I45" s="16" t="s">
        <v>19</v>
      </c>
      <c r="J45" s="53">
        <f>J46+J47+J48</f>
        <v>7153.1299999999992</v>
      </c>
    </row>
    <row r="46" spans="1:10" ht="75" hidden="1" x14ac:dyDescent="0.3">
      <c r="A46" s="41" t="s">
        <v>34</v>
      </c>
      <c r="B46" s="14">
        <v>601</v>
      </c>
      <c r="C46" s="15" t="s">
        <v>21</v>
      </c>
      <c r="D46" s="16" t="s">
        <v>54</v>
      </c>
      <c r="E46" s="14">
        <v>51</v>
      </c>
      <c r="F46" s="14">
        <v>2</v>
      </c>
      <c r="G46" s="16" t="s">
        <v>16</v>
      </c>
      <c r="H46" s="15" t="s">
        <v>28</v>
      </c>
      <c r="I46" s="16" t="s">
        <v>29</v>
      </c>
      <c r="J46" s="53">
        <v>1529.52</v>
      </c>
    </row>
    <row r="47" spans="1:10" ht="37.5" hidden="1" x14ac:dyDescent="0.3">
      <c r="A47" s="41" t="s">
        <v>35</v>
      </c>
      <c r="B47" s="14">
        <v>601</v>
      </c>
      <c r="C47" s="15" t="s">
        <v>21</v>
      </c>
      <c r="D47" s="16" t="s">
        <v>54</v>
      </c>
      <c r="E47" s="14">
        <v>51</v>
      </c>
      <c r="F47" s="14">
        <v>2</v>
      </c>
      <c r="G47" s="16" t="s">
        <v>16</v>
      </c>
      <c r="H47" s="15" t="s">
        <v>28</v>
      </c>
      <c r="I47" s="16" t="s">
        <v>36</v>
      </c>
      <c r="J47" s="53">
        <v>5578.96</v>
      </c>
    </row>
    <row r="48" spans="1:10" hidden="1" x14ac:dyDescent="0.3">
      <c r="A48" s="41" t="s">
        <v>37</v>
      </c>
      <c r="B48" s="14">
        <v>601</v>
      </c>
      <c r="C48" s="15" t="s">
        <v>21</v>
      </c>
      <c r="D48" s="16" t="s">
        <v>54</v>
      </c>
      <c r="E48" s="14">
        <v>51</v>
      </c>
      <c r="F48" s="14">
        <v>2</v>
      </c>
      <c r="G48" s="16" t="s">
        <v>16</v>
      </c>
      <c r="H48" s="15" t="s">
        <v>28</v>
      </c>
      <c r="I48" s="16" t="s">
        <v>38</v>
      </c>
      <c r="J48" s="53">
        <v>44.65</v>
      </c>
    </row>
    <row r="49" spans="1:10" ht="37.5" hidden="1" x14ac:dyDescent="0.3">
      <c r="A49" s="41" t="s">
        <v>39</v>
      </c>
      <c r="B49" s="14">
        <v>601</v>
      </c>
      <c r="C49" s="15" t="s">
        <v>21</v>
      </c>
      <c r="D49" s="16" t="s">
        <v>54</v>
      </c>
      <c r="E49" s="14">
        <v>51</v>
      </c>
      <c r="F49" s="14">
        <v>2</v>
      </c>
      <c r="G49" s="16" t="s">
        <v>16</v>
      </c>
      <c r="H49" s="15" t="s">
        <v>30</v>
      </c>
      <c r="I49" s="16" t="s">
        <v>19</v>
      </c>
      <c r="J49" s="53">
        <f>J50</f>
        <v>64721.8</v>
      </c>
    </row>
    <row r="50" spans="1:10" ht="75" hidden="1" x14ac:dyDescent="0.3">
      <c r="A50" s="41" t="s">
        <v>34</v>
      </c>
      <c r="B50" s="14">
        <v>601</v>
      </c>
      <c r="C50" s="15" t="s">
        <v>21</v>
      </c>
      <c r="D50" s="16" t="s">
        <v>54</v>
      </c>
      <c r="E50" s="14">
        <v>51</v>
      </c>
      <c r="F50" s="14">
        <v>2</v>
      </c>
      <c r="G50" s="16" t="s">
        <v>16</v>
      </c>
      <c r="H50" s="15" t="s">
        <v>30</v>
      </c>
      <c r="I50" s="16" t="s">
        <v>29</v>
      </c>
      <c r="J50" s="53">
        <v>64721.8</v>
      </c>
    </row>
    <row r="51" spans="1:10" ht="37.5" hidden="1" x14ac:dyDescent="0.3">
      <c r="A51" s="41" t="s">
        <v>50</v>
      </c>
      <c r="B51" s="14">
        <v>601</v>
      </c>
      <c r="C51" s="15" t="s">
        <v>21</v>
      </c>
      <c r="D51" s="16" t="s">
        <v>54</v>
      </c>
      <c r="E51" s="16" t="s">
        <v>45</v>
      </c>
      <c r="F51" s="14">
        <v>2</v>
      </c>
      <c r="G51" s="16" t="s">
        <v>16</v>
      </c>
      <c r="H51" s="15" t="s">
        <v>51</v>
      </c>
      <c r="I51" s="16" t="s">
        <v>19</v>
      </c>
      <c r="J51" s="53">
        <f>J52+J53</f>
        <v>641.16</v>
      </c>
    </row>
    <row r="52" spans="1:10" ht="75" hidden="1" x14ac:dyDescent="0.3">
      <c r="A52" s="41" t="s">
        <v>34</v>
      </c>
      <c r="B52" s="14">
        <v>601</v>
      </c>
      <c r="C52" s="15" t="s">
        <v>21</v>
      </c>
      <c r="D52" s="16" t="s">
        <v>54</v>
      </c>
      <c r="E52" s="16" t="s">
        <v>45</v>
      </c>
      <c r="F52" s="14">
        <v>2</v>
      </c>
      <c r="G52" s="16" t="s">
        <v>16</v>
      </c>
      <c r="H52" s="15" t="s">
        <v>51</v>
      </c>
      <c r="I52" s="16" t="s">
        <v>29</v>
      </c>
      <c r="J52" s="53">
        <v>624.66</v>
      </c>
    </row>
    <row r="53" spans="1:10" ht="37.5" hidden="1" x14ac:dyDescent="0.3">
      <c r="A53" s="41" t="s">
        <v>35</v>
      </c>
      <c r="B53" s="14">
        <v>601</v>
      </c>
      <c r="C53" s="15" t="s">
        <v>21</v>
      </c>
      <c r="D53" s="16" t="s">
        <v>54</v>
      </c>
      <c r="E53" s="16" t="s">
        <v>45</v>
      </c>
      <c r="F53" s="14">
        <v>2</v>
      </c>
      <c r="G53" s="16" t="s">
        <v>16</v>
      </c>
      <c r="H53" s="15" t="s">
        <v>51</v>
      </c>
      <c r="I53" s="16" t="s">
        <v>36</v>
      </c>
      <c r="J53" s="53">
        <v>16.5</v>
      </c>
    </row>
    <row r="54" spans="1:10" ht="37.5" hidden="1" x14ac:dyDescent="0.3">
      <c r="A54" s="57" t="s">
        <v>180</v>
      </c>
      <c r="B54" s="14">
        <v>601</v>
      </c>
      <c r="C54" s="15" t="s">
        <v>21</v>
      </c>
      <c r="D54" s="19" t="s">
        <v>54</v>
      </c>
      <c r="E54" s="16" t="s">
        <v>45</v>
      </c>
      <c r="F54" s="14">
        <v>2</v>
      </c>
      <c r="G54" s="16" t="s">
        <v>16</v>
      </c>
      <c r="H54" s="15" t="s">
        <v>52</v>
      </c>
      <c r="I54" s="16" t="s">
        <v>19</v>
      </c>
      <c r="J54" s="53">
        <f>J55+J56</f>
        <v>1226.0300000000002</v>
      </c>
    </row>
    <row r="55" spans="1:10" ht="75" hidden="1" x14ac:dyDescent="0.3">
      <c r="A55" s="41" t="s">
        <v>34</v>
      </c>
      <c r="B55" s="14">
        <v>601</v>
      </c>
      <c r="C55" s="15" t="s">
        <v>21</v>
      </c>
      <c r="D55" s="19" t="s">
        <v>54</v>
      </c>
      <c r="E55" s="16" t="s">
        <v>45</v>
      </c>
      <c r="F55" s="16" t="s">
        <v>85</v>
      </c>
      <c r="G55" s="16" t="s">
        <v>16</v>
      </c>
      <c r="H55" s="15" t="s">
        <v>52</v>
      </c>
      <c r="I55" s="16" t="s">
        <v>29</v>
      </c>
      <c r="J55" s="53">
        <v>1187.3800000000001</v>
      </c>
    </row>
    <row r="56" spans="1:10" ht="37.5" hidden="1" x14ac:dyDescent="0.3">
      <c r="A56" s="41" t="s">
        <v>35</v>
      </c>
      <c r="B56" s="14">
        <v>601</v>
      </c>
      <c r="C56" s="15" t="s">
        <v>21</v>
      </c>
      <c r="D56" s="19" t="s">
        <v>54</v>
      </c>
      <c r="E56" s="14">
        <v>51</v>
      </c>
      <c r="F56" s="14">
        <v>2</v>
      </c>
      <c r="G56" s="16" t="s">
        <v>16</v>
      </c>
      <c r="H56" s="15" t="s">
        <v>52</v>
      </c>
      <c r="I56" s="16" t="s">
        <v>36</v>
      </c>
      <c r="J56" s="53">
        <v>38.65</v>
      </c>
    </row>
    <row r="57" spans="1:10" ht="56.25" hidden="1" x14ac:dyDescent="0.3">
      <c r="A57" s="41" t="s">
        <v>289</v>
      </c>
      <c r="B57" s="14">
        <v>601</v>
      </c>
      <c r="C57" s="15" t="s">
        <v>21</v>
      </c>
      <c r="D57" s="16" t="s">
        <v>54</v>
      </c>
      <c r="E57" s="14">
        <v>11</v>
      </c>
      <c r="F57" s="14">
        <v>0</v>
      </c>
      <c r="G57" s="16" t="s">
        <v>16</v>
      </c>
      <c r="H57" s="15" t="s">
        <v>18</v>
      </c>
      <c r="I57" s="16" t="s">
        <v>19</v>
      </c>
      <c r="J57" s="53">
        <f>J58</f>
        <v>1903.6899999999998</v>
      </c>
    </row>
    <row r="58" spans="1:10" ht="37.5" hidden="1" x14ac:dyDescent="0.3">
      <c r="A58" s="41" t="s">
        <v>364</v>
      </c>
      <c r="B58" s="14">
        <v>601</v>
      </c>
      <c r="C58" s="15" t="s">
        <v>21</v>
      </c>
      <c r="D58" s="16" t="s">
        <v>54</v>
      </c>
      <c r="E58" s="19" t="s">
        <v>96</v>
      </c>
      <c r="F58" s="16" t="s">
        <v>17</v>
      </c>
      <c r="G58" s="16" t="s">
        <v>44</v>
      </c>
      <c r="H58" s="15" t="s">
        <v>18</v>
      </c>
      <c r="I58" s="16" t="s">
        <v>19</v>
      </c>
      <c r="J58" s="56">
        <f>J59+J61</f>
        <v>1903.6899999999998</v>
      </c>
    </row>
    <row r="59" spans="1:10" hidden="1" x14ac:dyDescent="0.3">
      <c r="A59" s="41" t="s">
        <v>33</v>
      </c>
      <c r="B59" s="14">
        <v>601</v>
      </c>
      <c r="C59" s="15" t="s">
        <v>21</v>
      </c>
      <c r="D59" s="16" t="s">
        <v>54</v>
      </c>
      <c r="E59" s="19" t="s">
        <v>96</v>
      </c>
      <c r="F59" s="16" t="s">
        <v>17</v>
      </c>
      <c r="G59" s="16" t="s">
        <v>44</v>
      </c>
      <c r="H59" s="15" t="s">
        <v>28</v>
      </c>
      <c r="I59" s="16" t="s">
        <v>19</v>
      </c>
      <c r="J59" s="53">
        <f>J60</f>
        <v>49.86</v>
      </c>
    </row>
    <row r="60" spans="1:10" ht="75" hidden="1" x14ac:dyDescent="0.3">
      <c r="A60" s="41" t="s">
        <v>34</v>
      </c>
      <c r="B60" s="14">
        <v>601</v>
      </c>
      <c r="C60" s="15" t="s">
        <v>21</v>
      </c>
      <c r="D60" s="16" t="s">
        <v>54</v>
      </c>
      <c r="E60" s="19" t="s">
        <v>96</v>
      </c>
      <c r="F60" s="16" t="s">
        <v>17</v>
      </c>
      <c r="G60" s="16" t="s">
        <v>44</v>
      </c>
      <c r="H60" s="15" t="s">
        <v>28</v>
      </c>
      <c r="I60" s="16" t="s">
        <v>29</v>
      </c>
      <c r="J60" s="53">
        <v>49.86</v>
      </c>
    </row>
    <row r="61" spans="1:10" ht="37.5" hidden="1" x14ac:dyDescent="0.3">
      <c r="A61" s="41" t="s">
        <v>39</v>
      </c>
      <c r="B61" s="14">
        <v>601</v>
      </c>
      <c r="C61" s="15" t="s">
        <v>21</v>
      </c>
      <c r="D61" s="16" t="s">
        <v>54</v>
      </c>
      <c r="E61" s="19" t="s">
        <v>96</v>
      </c>
      <c r="F61" s="16" t="s">
        <v>17</v>
      </c>
      <c r="G61" s="16" t="s">
        <v>44</v>
      </c>
      <c r="H61" s="15" t="s">
        <v>30</v>
      </c>
      <c r="I61" s="16" t="s">
        <v>19</v>
      </c>
      <c r="J61" s="53">
        <f>J62</f>
        <v>1853.83</v>
      </c>
    </row>
    <row r="62" spans="1:10" ht="75" hidden="1" x14ac:dyDescent="0.3">
      <c r="A62" s="41" t="s">
        <v>34</v>
      </c>
      <c r="B62" s="14">
        <v>601</v>
      </c>
      <c r="C62" s="15" t="s">
        <v>21</v>
      </c>
      <c r="D62" s="16" t="s">
        <v>54</v>
      </c>
      <c r="E62" s="19" t="s">
        <v>96</v>
      </c>
      <c r="F62" s="16" t="s">
        <v>17</v>
      </c>
      <c r="G62" s="16" t="s">
        <v>44</v>
      </c>
      <c r="H62" s="15" t="s">
        <v>30</v>
      </c>
      <c r="I62" s="16" t="s">
        <v>29</v>
      </c>
      <c r="J62" s="53">
        <v>1853.83</v>
      </c>
    </row>
    <row r="63" spans="1:10" ht="56.25" hidden="1" x14ac:dyDescent="0.3">
      <c r="A63" s="41" t="s">
        <v>270</v>
      </c>
      <c r="B63" s="14">
        <v>601</v>
      </c>
      <c r="C63" s="15" t="s">
        <v>21</v>
      </c>
      <c r="D63" s="16" t="s">
        <v>54</v>
      </c>
      <c r="E63" s="14">
        <v>16</v>
      </c>
      <c r="F63" s="14">
        <v>0</v>
      </c>
      <c r="G63" s="16" t="s">
        <v>16</v>
      </c>
      <c r="H63" s="15" t="s">
        <v>18</v>
      </c>
      <c r="I63" s="16" t="s">
        <v>19</v>
      </c>
      <c r="J63" s="53">
        <f>J64</f>
        <v>3013.6400000000003</v>
      </c>
    </row>
    <row r="64" spans="1:10" ht="37.5" hidden="1" x14ac:dyDescent="0.3">
      <c r="A64" s="41" t="s">
        <v>144</v>
      </c>
      <c r="B64" s="14">
        <v>601</v>
      </c>
      <c r="C64" s="15" t="s">
        <v>21</v>
      </c>
      <c r="D64" s="16" t="s">
        <v>54</v>
      </c>
      <c r="E64" s="14">
        <v>16</v>
      </c>
      <c r="F64" s="14">
        <v>0</v>
      </c>
      <c r="G64" s="16" t="s">
        <v>21</v>
      </c>
      <c r="H64" s="15" t="s">
        <v>18</v>
      </c>
      <c r="I64" s="16" t="s">
        <v>19</v>
      </c>
      <c r="J64" s="53">
        <f>J65+J68+J70</f>
        <v>3013.6400000000003</v>
      </c>
    </row>
    <row r="65" spans="1:10" hidden="1" x14ac:dyDescent="0.3">
      <c r="A65" s="41" t="s">
        <v>33</v>
      </c>
      <c r="B65" s="14">
        <v>601</v>
      </c>
      <c r="C65" s="15" t="s">
        <v>21</v>
      </c>
      <c r="D65" s="16" t="s">
        <v>54</v>
      </c>
      <c r="E65" s="14">
        <v>16</v>
      </c>
      <c r="F65" s="14">
        <v>0</v>
      </c>
      <c r="G65" s="16" t="s">
        <v>21</v>
      </c>
      <c r="H65" s="15" t="s">
        <v>28</v>
      </c>
      <c r="I65" s="16" t="s">
        <v>19</v>
      </c>
      <c r="J65" s="53">
        <f>J66+J67</f>
        <v>203.53</v>
      </c>
    </row>
    <row r="66" spans="1:10" ht="75" hidden="1" x14ac:dyDescent="0.3">
      <c r="A66" s="41" t="s">
        <v>34</v>
      </c>
      <c r="B66" s="14">
        <v>601</v>
      </c>
      <c r="C66" s="15" t="s">
        <v>21</v>
      </c>
      <c r="D66" s="16" t="s">
        <v>54</v>
      </c>
      <c r="E66" s="14">
        <v>16</v>
      </c>
      <c r="F66" s="14">
        <v>0</v>
      </c>
      <c r="G66" s="16" t="s">
        <v>21</v>
      </c>
      <c r="H66" s="15" t="s">
        <v>28</v>
      </c>
      <c r="I66" s="16" t="s">
        <v>29</v>
      </c>
      <c r="J66" s="53">
        <v>46.62</v>
      </c>
    </row>
    <row r="67" spans="1:10" ht="37.5" hidden="1" x14ac:dyDescent="0.3">
      <c r="A67" s="41" t="s">
        <v>35</v>
      </c>
      <c r="B67" s="14">
        <v>601</v>
      </c>
      <c r="C67" s="15" t="s">
        <v>21</v>
      </c>
      <c r="D67" s="16" t="s">
        <v>54</v>
      </c>
      <c r="E67" s="14">
        <v>16</v>
      </c>
      <c r="F67" s="14">
        <v>0</v>
      </c>
      <c r="G67" s="16" t="s">
        <v>21</v>
      </c>
      <c r="H67" s="15" t="s">
        <v>28</v>
      </c>
      <c r="I67" s="16" t="s">
        <v>36</v>
      </c>
      <c r="J67" s="53">
        <v>156.91</v>
      </c>
    </row>
    <row r="68" spans="1:10" ht="37.5" hidden="1" x14ac:dyDescent="0.3">
      <c r="A68" s="41" t="s">
        <v>39</v>
      </c>
      <c r="B68" s="14">
        <v>601</v>
      </c>
      <c r="C68" s="15" t="s">
        <v>21</v>
      </c>
      <c r="D68" s="15" t="s">
        <v>54</v>
      </c>
      <c r="E68" s="14">
        <v>16</v>
      </c>
      <c r="F68" s="14">
        <v>0</v>
      </c>
      <c r="G68" s="16" t="s">
        <v>21</v>
      </c>
      <c r="H68" s="15" t="s">
        <v>30</v>
      </c>
      <c r="I68" s="16" t="s">
        <v>19</v>
      </c>
      <c r="J68" s="53">
        <f>J69</f>
        <v>1493.14</v>
      </c>
    </row>
    <row r="69" spans="1:10" ht="75" hidden="1" x14ac:dyDescent="0.3">
      <c r="A69" s="41" t="s">
        <v>34</v>
      </c>
      <c r="B69" s="14">
        <v>601</v>
      </c>
      <c r="C69" s="15" t="s">
        <v>21</v>
      </c>
      <c r="D69" s="15" t="s">
        <v>54</v>
      </c>
      <c r="E69" s="14">
        <v>16</v>
      </c>
      <c r="F69" s="14">
        <v>0</v>
      </c>
      <c r="G69" s="16" t="s">
        <v>21</v>
      </c>
      <c r="H69" s="15" t="s">
        <v>30</v>
      </c>
      <c r="I69" s="16" t="s">
        <v>29</v>
      </c>
      <c r="J69" s="53">
        <v>1493.14</v>
      </c>
    </row>
    <row r="70" spans="1:10" ht="56.25" hidden="1" x14ac:dyDescent="0.3">
      <c r="A70" s="114" t="s">
        <v>522</v>
      </c>
      <c r="B70" s="14">
        <v>601</v>
      </c>
      <c r="C70" s="15" t="s">
        <v>21</v>
      </c>
      <c r="D70" s="16" t="s">
        <v>54</v>
      </c>
      <c r="E70" s="14">
        <v>16</v>
      </c>
      <c r="F70" s="14">
        <v>0</v>
      </c>
      <c r="G70" s="16" t="s">
        <v>21</v>
      </c>
      <c r="H70" s="15" t="s">
        <v>53</v>
      </c>
      <c r="I70" s="16" t="s">
        <v>19</v>
      </c>
      <c r="J70" s="53">
        <f>J71+J72</f>
        <v>1316.97</v>
      </c>
    </row>
    <row r="71" spans="1:10" ht="75" hidden="1" x14ac:dyDescent="0.3">
      <c r="A71" s="41" t="s">
        <v>34</v>
      </c>
      <c r="B71" s="14">
        <v>601</v>
      </c>
      <c r="C71" s="15" t="s">
        <v>21</v>
      </c>
      <c r="D71" s="16" t="s">
        <v>54</v>
      </c>
      <c r="E71" s="14">
        <v>16</v>
      </c>
      <c r="F71" s="14">
        <v>0</v>
      </c>
      <c r="G71" s="16" t="s">
        <v>21</v>
      </c>
      <c r="H71" s="15" t="s">
        <v>53</v>
      </c>
      <c r="I71" s="16" t="s">
        <v>29</v>
      </c>
      <c r="J71" s="53">
        <v>1041.9000000000001</v>
      </c>
    </row>
    <row r="72" spans="1:10" ht="37.5" hidden="1" x14ac:dyDescent="0.3">
      <c r="A72" s="41" t="s">
        <v>35</v>
      </c>
      <c r="B72" s="14">
        <v>601</v>
      </c>
      <c r="C72" s="15" t="s">
        <v>21</v>
      </c>
      <c r="D72" s="16" t="s">
        <v>54</v>
      </c>
      <c r="E72" s="14">
        <v>16</v>
      </c>
      <c r="F72" s="14">
        <v>0</v>
      </c>
      <c r="G72" s="16" t="s">
        <v>21</v>
      </c>
      <c r="H72" s="15" t="s">
        <v>53</v>
      </c>
      <c r="I72" s="16" t="s">
        <v>36</v>
      </c>
      <c r="J72" s="53">
        <v>275.07</v>
      </c>
    </row>
    <row r="73" spans="1:10" ht="37.5" hidden="1" x14ac:dyDescent="0.3">
      <c r="A73" s="58" t="s">
        <v>249</v>
      </c>
      <c r="B73" s="14">
        <v>601</v>
      </c>
      <c r="C73" s="15" t="s">
        <v>21</v>
      </c>
      <c r="D73" s="16" t="s">
        <v>54</v>
      </c>
      <c r="E73" s="19" t="s">
        <v>140</v>
      </c>
      <c r="F73" s="16" t="s">
        <v>17</v>
      </c>
      <c r="G73" s="16" t="s">
        <v>16</v>
      </c>
      <c r="H73" s="15" t="s">
        <v>18</v>
      </c>
      <c r="I73" s="16" t="s">
        <v>19</v>
      </c>
      <c r="J73" s="53">
        <f>J74</f>
        <v>2416.9499999999998</v>
      </c>
    </row>
    <row r="74" spans="1:10" ht="37.5" hidden="1" x14ac:dyDescent="0.3">
      <c r="A74" s="58" t="s">
        <v>181</v>
      </c>
      <c r="B74" s="14">
        <v>601</v>
      </c>
      <c r="C74" s="15" t="s">
        <v>21</v>
      </c>
      <c r="D74" s="16" t="s">
        <v>54</v>
      </c>
      <c r="E74" s="19" t="s">
        <v>140</v>
      </c>
      <c r="F74" s="16" t="s">
        <v>17</v>
      </c>
      <c r="G74" s="16" t="s">
        <v>100</v>
      </c>
      <c r="H74" s="15" t="s">
        <v>18</v>
      </c>
      <c r="I74" s="16" t="s">
        <v>19</v>
      </c>
      <c r="J74" s="53">
        <f>J75</f>
        <v>2416.9499999999998</v>
      </c>
    </row>
    <row r="75" spans="1:10" ht="37.5" hidden="1" x14ac:dyDescent="0.3">
      <c r="A75" s="57" t="s">
        <v>149</v>
      </c>
      <c r="B75" s="14">
        <v>601</v>
      </c>
      <c r="C75" s="15" t="s">
        <v>21</v>
      </c>
      <c r="D75" s="16" t="s">
        <v>54</v>
      </c>
      <c r="E75" s="19" t="s">
        <v>140</v>
      </c>
      <c r="F75" s="16" t="s">
        <v>17</v>
      </c>
      <c r="G75" s="16" t="s">
        <v>100</v>
      </c>
      <c r="H75" s="15" t="s">
        <v>135</v>
      </c>
      <c r="I75" s="16" t="s">
        <v>19</v>
      </c>
      <c r="J75" s="53">
        <f>J76+J77</f>
        <v>2416.9499999999998</v>
      </c>
    </row>
    <row r="76" spans="1:10" ht="75" hidden="1" x14ac:dyDescent="0.3">
      <c r="A76" s="41" t="s">
        <v>34</v>
      </c>
      <c r="B76" s="14">
        <v>601</v>
      </c>
      <c r="C76" s="15" t="s">
        <v>21</v>
      </c>
      <c r="D76" s="19" t="s">
        <v>54</v>
      </c>
      <c r="E76" s="19" t="s">
        <v>140</v>
      </c>
      <c r="F76" s="16" t="s">
        <v>17</v>
      </c>
      <c r="G76" s="16" t="s">
        <v>100</v>
      </c>
      <c r="H76" s="15" t="s">
        <v>135</v>
      </c>
      <c r="I76" s="16" t="s">
        <v>29</v>
      </c>
      <c r="J76" s="53">
        <v>2213.66</v>
      </c>
    </row>
    <row r="77" spans="1:10" ht="37.5" hidden="1" x14ac:dyDescent="0.3">
      <c r="A77" s="41" t="s">
        <v>35</v>
      </c>
      <c r="B77" s="14">
        <v>601</v>
      </c>
      <c r="C77" s="15" t="s">
        <v>21</v>
      </c>
      <c r="D77" s="19" t="s">
        <v>54</v>
      </c>
      <c r="E77" s="19" t="s">
        <v>140</v>
      </c>
      <c r="F77" s="16" t="s">
        <v>17</v>
      </c>
      <c r="G77" s="16" t="s">
        <v>100</v>
      </c>
      <c r="H77" s="15" t="s">
        <v>135</v>
      </c>
      <c r="I77" s="16" t="s">
        <v>36</v>
      </c>
      <c r="J77" s="53">
        <v>203.29</v>
      </c>
    </row>
    <row r="78" spans="1:10" hidden="1" x14ac:dyDescent="0.3">
      <c r="A78" s="42" t="s">
        <v>56</v>
      </c>
      <c r="B78" s="11">
        <v>601</v>
      </c>
      <c r="C78" s="18" t="s">
        <v>21</v>
      </c>
      <c r="D78" s="13" t="s">
        <v>70</v>
      </c>
      <c r="E78" s="13" t="s">
        <v>16</v>
      </c>
      <c r="F78" s="13">
        <v>0</v>
      </c>
      <c r="G78" s="13" t="s">
        <v>16</v>
      </c>
      <c r="H78" s="12" t="s">
        <v>18</v>
      </c>
      <c r="I78" s="13" t="s">
        <v>19</v>
      </c>
      <c r="J78" s="52">
        <f t="shared" ref="J78:J81" si="1">J79</f>
        <v>3.44</v>
      </c>
    </row>
    <row r="79" spans="1:10" ht="37.5" hidden="1" x14ac:dyDescent="0.3">
      <c r="A79" s="41" t="s">
        <v>48</v>
      </c>
      <c r="B79" s="14">
        <v>601</v>
      </c>
      <c r="C79" s="19" t="s">
        <v>21</v>
      </c>
      <c r="D79" s="16" t="s">
        <v>70</v>
      </c>
      <c r="E79" s="16" t="s">
        <v>45</v>
      </c>
      <c r="F79" s="16" t="s">
        <v>17</v>
      </c>
      <c r="G79" s="16" t="s">
        <v>16</v>
      </c>
      <c r="H79" s="15" t="s">
        <v>18</v>
      </c>
      <c r="I79" s="16" t="s">
        <v>19</v>
      </c>
      <c r="J79" s="53">
        <f t="shared" si="1"/>
        <v>3.44</v>
      </c>
    </row>
    <row r="80" spans="1:10" ht="37.5" hidden="1" x14ac:dyDescent="0.3">
      <c r="A80" s="41" t="s">
        <v>57</v>
      </c>
      <c r="B80" s="14">
        <v>601</v>
      </c>
      <c r="C80" s="19" t="s">
        <v>21</v>
      </c>
      <c r="D80" s="16" t="s">
        <v>70</v>
      </c>
      <c r="E80" s="14">
        <v>51</v>
      </c>
      <c r="F80" s="14">
        <v>3</v>
      </c>
      <c r="G80" s="16" t="s">
        <v>16</v>
      </c>
      <c r="H80" s="15" t="s">
        <v>18</v>
      </c>
      <c r="I80" s="16" t="s">
        <v>19</v>
      </c>
      <c r="J80" s="53">
        <f t="shared" si="1"/>
        <v>3.44</v>
      </c>
    </row>
    <row r="81" spans="1:10" ht="56.25" hidden="1" x14ac:dyDescent="0.3">
      <c r="A81" s="57" t="s">
        <v>155</v>
      </c>
      <c r="B81" s="14">
        <v>601</v>
      </c>
      <c r="C81" s="19" t="s">
        <v>21</v>
      </c>
      <c r="D81" s="16" t="s">
        <v>70</v>
      </c>
      <c r="E81" s="14">
        <v>51</v>
      </c>
      <c r="F81" s="14">
        <v>3</v>
      </c>
      <c r="G81" s="16" t="s">
        <v>16</v>
      </c>
      <c r="H81" s="15" t="s">
        <v>58</v>
      </c>
      <c r="I81" s="16" t="s">
        <v>19</v>
      </c>
      <c r="J81" s="53">
        <f t="shared" si="1"/>
        <v>3.44</v>
      </c>
    </row>
    <row r="82" spans="1:10" s="20" customFormat="1" ht="37.5" hidden="1" x14ac:dyDescent="0.3">
      <c r="A82" s="41" t="s">
        <v>35</v>
      </c>
      <c r="B82" s="14">
        <v>601</v>
      </c>
      <c r="C82" s="15" t="s">
        <v>21</v>
      </c>
      <c r="D82" s="16" t="s">
        <v>70</v>
      </c>
      <c r="E82" s="14">
        <v>51</v>
      </c>
      <c r="F82" s="14">
        <v>3</v>
      </c>
      <c r="G82" s="16" t="s">
        <v>16</v>
      </c>
      <c r="H82" s="15" t="s">
        <v>58</v>
      </c>
      <c r="I82" s="16" t="s">
        <v>36</v>
      </c>
      <c r="J82" s="53">
        <v>3.44</v>
      </c>
    </row>
    <row r="83" spans="1:10" hidden="1" x14ac:dyDescent="0.3">
      <c r="A83" s="42" t="s">
        <v>40</v>
      </c>
      <c r="B83" s="11">
        <v>601</v>
      </c>
      <c r="C83" s="18" t="s">
        <v>21</v>
      </c>
      <c r="D83" s="13">
        <v>13</v>
      </c>
      <c r="E83" s="13" t="s">
        <v>16</v>
      </c>
      <c r="F83" s="13" t="s">
        <v>17</v>
      </c>
      <c r="G83" s="13" t="s">
        <v>16</v>
      </c>
      <c r="H83" s="12" t="s">
        <v>18</v>
      </c>
      <c r="I83" s="13" t="s">
        <v>19</v>
      </c>
      <c r="J83" s="53">
        <f>J84+J96+J104+J115+J167+J152+J110+J125+J100</f>
        <v>89707.439999999988</v>
      </c>
    </row>
    <row r="84" spans="1:10" ht="37.5" hidden="1" x14ac:dyDescent="0.3">
      <c r="A84" s="41" t="s">
        <v>48</v>
      </c>
      <c r="B84" s="14">
        <v>601</v>
      </c>
      <c r="C84" s="19" t="s">
        <v>21</v>
      </c>
      <c r="D84" s="16">
        <v>13</v>
      </c>
      <c r="E84" s="16" t="s">
        <v>45</v>
      </c>
      <c r="F84" s="16" t="s">
        <v>17</v>
      </c>
      <c r="G84" s="16" t="s">
        <v>16</v>
      </c>
      <c r="H84" s="15" t="s">
        <v>18</v>
      </c>
      <c r="I84" s="16" t="s">
        <v>19</v>
      </c>
      <c r="J84" s="53">
        <f>J85</f>
        <v>2384.3399999999997</v>
      </c>
    </row>
    <row r="85" spans="1:10" ht="37.5" hidden="1" x14ac:dyDescent="0.3">
      <c r="A85" s="41" t="s">
        <v>62</v>
      </c>
      <c r="B85" s="14">
        <v>601</v>
      </c>
      <c r="C85" s="19" t="s">
        <v>21</v>
      </c>
      <c r="D85" s="16">
        <v>13</v>
      </c>
      <c r="E85" s="16" t="s">
        <v>45</v>
      </c>
      <c r="F85" s="16" t="s">
        <v>11</v>
      </c>
      <c r="G85" s="16" t="s">
        <v>16</v>
      </c>
      <c r="H85" s="15" t="s">
        <v>18</v>
      </c>
      <c r="I85" s="16" t="s">
        <v>19</v>
      </c>
      <c r="J85" s="53">
        <f>J88+J91+J94+J86</f>
        <v>2384.3399999999997</v>
      </c>
    </row>
    <row r="86" spans="1:10" hidden="1" x14ac:dyDescent="0.3">
      <c r="A86" s="54" t="s">
        <v>41</v>
      </c>
      <c r="B86" s="14">
        <v>601</v>
      </c>
      <c r="C86" s="19" t="s">
        <v>21</v>
      </c>
      <c r="D86" s="16">
        <v>13</v>
      </c>
      <c r="E86" s="16" t="s">
        <v>45</v>
      </c>
      <c r="F86" s="16" t="s">
        <v>11</v>
      </c>
      <c r="G86" s="16" t="s">
        <v>16</v>
      </c>
      <c r="H86" s="15" t="s">
        <v>64</v>
      </c>
      <c r="I86" s="16" t="s">
        <v>19</v>
      </c>
      <c r="J86" s="53">
        <f>J87</f>
        <v>318.81</v>
      </c>
    </row>
    <row r="87" spans="1:10" ht="75" hidden="1" x14ac:dyDescent="0.3">
      <c r="A87" s="41" t="s">
        <v>34</v>
      </c>
      <c r="B87" s="14">
        <v>601</v>
      </c>
      <c r="C87" s="19" t="s">
        <v>21</v>
      </c>
      <c r="D87" s="16">
        <v>13</v>
      </c>
      <c r="E87" s="16" t="s">
        <v>45</v>
      </c>
      <c r="F87" s="16" t="s">
        <v>11</v>
      </c>
      <c r="G87" s="16" t="s">
        <v>16</v>
      </c>
      <c r="H87" s="15" t="s">
        <v>64</v>
      </c>
      <c r="I87" s="16" t="s">
        <v>29</v>
      </c>
      <c r="J87" s="53">
        <v>318.81</v>
      </c>
    </row>
    <row r="88" spans="1:10" ht="37.5" hidden="1" x14ac:dyDescent="0.3">
      <c r="A88" s="59" t="s">
        <v>154</v>
      </c>
      <c r="B88" s="14">
        <v>601</v>
      </c>
      <c r="C88" s="19" t="s">
        <v>21</v>
      </c>
      <c r="D88" s="16">
        <v>13</v>
      </c>
      <c r="E88" s="16" t="s">
        <v>45</v>
      </c>
      <c r="F88" s="16" t="s">
        <v>11</v>
      </c>
      <c r="G88" s="16" t="s">
        <v>16</v>
      </c>
      <c r="H88" s="15" t="s">
        <v>63</v>
      </c>
      <c r="I88" s="16" t="s">
        <v>19</v>
      </c>
      <c r="J88" s="53">
        <f>J89+J90</f>
        <v>1426.37</v>
      </c>
    </row>
    <row r="89" spans="1:10" s="20" customFormat="1" ht="75" hidden="1" x14ac:dyDescent="0.3">
      <c r="A89" s="41" t="s">
        <v>34</v>
      </c>
      <c r="B89" s="14">
        <v>601</v>
      </c>
      <c r="C89" s="15" t="s">
        <v>21</v>
      </c>
      <c r="D89" s="16">
        <v>13</v>
      </c>
      <c r="E89" s="16" t="s">
        <v>45</v>
      </c>
      <c r="F89" s="16" t="s">
        <v>11</v>
      </c>
      <c r="G89" s="16" t="s">
        <v>16</v>
      </c>
      <c r="H89" s="15" t="s">
        <v>63</v>
      </c>
      <c r="I89" s="16" t="s">
        <v>29</v>
      </c>
      <c r="J89" s="53">
        <v>1387.8</v>
      </c>
    </row>
    <row r="90" spans="1:10" ht="37.5" hidden="1" x14ac:dyDescent="0.3">
      <c r="A90" s="41" t="s">
        <v>35</v>
      </c>
      <c r="B90" s="14">
        <v>601</v>
      </c>
      <c r="C90" s="15" t="s">
        <v>21</v>
      </c>
      <c r="D90" s="19">
        <v>13</v>
      </c>
      <c r="E90" s="16" t="s">
        <v>45</v>
      </c>
      <c r="F90" s="16" t="s">
        <v>11</v>
      </c>
      <c r="G90" s="16" t="s">
        <v>16</v>
      </c>
      <c r="H90" s="15" t="s">
        <v>63</v>
      </c>
      <c r="I90" s="16" t="s">
        <v>36</v>
      </c>
      <c r="J90" s="53">
        <v>38.57</v>
      </c>
    </row>
    <row r="91" spans="1:10" hidden="1" x14ac:dyDescent="0.3">
      <c r="A91" s="54" t="s">
        <v>65</v>
      </c>
      <c r="B91" s="14">
        <v>601</v>
      </c>
      <c r="C91" s="19" t="s">
        <v>21</v>
      </c>
      <c r="D91" s="16">
        <v>13</v>
      </c>
      <c r="E91" s="14">
        <v>51</v>
      </c>
      <c r="F91" s="14">
        <v>5</v>
      </c>
      <c r="G91" s="16" t="s">
        <v>16</v>
      </c>
      <c r="H91" s="15" t="s">
        <v>66</v>
      </c>
      <c r="I91" s="16" t="s">
        <v>19</v>
      </c>
      <c r="J91" s="53">
        <f>J92+J93</f>
        <v>636.16</v>
      </c>
    </row>
    <row r="92" spans="1:10" ht="37.5" hidden="1" x14ac:dyDescent="0.3">
      <c r="A92" s="41" t="s">
        <v>35</v>
      </c>
      <c r="B92" s="14">
        <v>601</v>
      </c>
      <c r="C92" s="15" t="s">
        <v>21</v>
      </c>
      <c r="D92" s="16">
        <v>13</v>
      </c>
      <c r="E92" s="14">
        <v>51</v>
      </c>
      <c r="F92" s="14">
        <v>5</v>
      </c>
      <c r="G92" s="16" t="s">
        <v>16</v>
      </c>
      <c r="H92" s="15" t="s">
        <v>66</v>
      </c>
      <c r="I92" s="16" t="s">
        <v>36</v>
      </c>
      <c r="J92" s="53">
        <v>395</v>
      </c>
    </row>
    <row r="93" spans="1:10" hidden="1" x14ac:dyDescent="0.3">
      <c r="A93" s="54" t="s">
        <v>37</v>
      </c>
      <c r="B93" s="14">
        <v>601</v>
      </c>
      <c r="C93" s="15" t="s">
        <v>21</v>
      </c>
      <c r="D93" s="16">
        <v>13</v>
      </c>
      <c r="E93" s="14">
        <v>51</v>
      </c>
      <c r="F93" s="33">
        <v>5</v>
      </c>
      <c r="G93" s="16" t="s">
        <v>16</v>
      </c>
      <c r="H93" s="15" t="s">
        <v>66</v>
      </c>
      <c r="I93" s="16" t="s">
        <v>38</v>
      </c>
      <c r="J93" s="53">
        <v>241.16</v>
      </c>
    </row>
    <row r="94" spans="1:10" ht="56.25" hidden="1" x14ac:dyDescent="0.3">
      <c r="A94" s="57" t="s">
        <v>513</v>
      </c>
      <c r="B94" s="14">
        <v>601</v>
      </c>
      <c r="C94" s="19" t="s">
        <v>21</v>
      </c>
      <c r="D94" s="19">
        <v>13</v>
      </c>
      <c r="E94" s="14">
        <v>51</v>
      </c>
      <c r="F94" s="14">
        <v>5</v>
      </c>
      <c r="G94" s="16" t="s">
        <v>16</v>
      </c>
      <c r="H94" s="15" t="s">
        <v>72</v>
      </c>
      <c r="I94" s="16" t="s">
        <v>19</v>
      </c>
      <c r="J94" s="53">
        <f>J95</f>
        <v>3</v>
      </c>
    </row>
    <row r="95" spans="1:10" ht="37.5" hidden="1" x14ac:dyDescent="0.3">
      <c r="A95" s="41" t="s">
        <v>35</v>
      </c>
      <c r="B95" s="14">
        <v>601</v>
      </c>
      <c r="C95" s="15" t="s">
        <v>21</v>
      </c>
      <c r="D95" s="19">
        <v>13</v>
      </c>
      <c r="E95" s="14">
        <v>51</v>
      </c>
      <c r="F95" s="14">
        <v>5</v>
      </c>
      <c r="G95" s="16" t="s">
        <v>16</v>
      </c>
      <c r="H95" s="15" t="s">
        <v>72</v>
      </c>
      <c r="I95" s="16" t="s">
        <v>36</v>
      </c>
      <c r="J95" s="53">
        <v>3</v>
      </c>
    </row>
    <row r="96" spans="1:10" ht="56.25" hidden="1" x14ac:dyDescent="0.3">
      <c r="A96" s="60" t="s">
        <v>421</v>
      </c>
      <c r="B96" s="11">
        <v>601</v>
      </c>
      <c r="C96" s="18" t="s">
        <v>21</v>
      </c>
      <c r="D96" s="18">
        <v>13</v>
      </c>
      <c r="E96" s="13" t="s">
        <v>21</v>
      </c>
      <c r="F96" s="13" t="s">
        <v>17</v>
      </c>
      <c r="G96" s="13" t="s">
        <v>16</v>
      </c>
      <c r="H96" s="12" t="s">
        <v>18</v>
      </c>
      <c r="I96" s="13" t="s">
        <v>19</v>
      </c>
      <c r="J96" s="52">
        <f t="shared" ref="J96:J98" si="2">J97</f>
        <v>110</v>
      </c>
    </row>
    <row r="97" spans="1:10" ht="56.25" hidden="1" x14ac:dyDescent="0.3">
      <c r="A97" s="58" t="s">
        <v>382</v>
      </c>
      <c r="B97" s="14">
        <v>601</v>
      </c>
      <c r="C97" s="19" t="s">
        <v>21</v>
      </c>
      <c r="D97" s="19">
        <v>13</v>
      </c>
      <c r="E97" s="16" t="s">
        <v>21</v>
      </c>
      <c r="F97" s="16" t="s">
        <v>17</v>
      </c>
      <c r="G97" s="16" t="s">
        <v>21</v>
      </c>
      <c r="H97" s="15" t="s">
        <v>18</v>
      </c>
      <c r="I97" s="16" t="s">
        <v>19</v>
      </c>
      <c r="J97" s="53">
        <f t="shared" si="2"/>
        <v>110</v>
      </c>
    </row>
    <row r="98" spans="1:10" ht="37.5" hidden="1" x14ac:dyDescent="0.3">
      <c r="A98" s="61" t="s">
        <v>383</v>
      </c>
      <c r="B98" s="14">
        <v>601</v>
      </c>
      <c r="C98" s="19" t="s">
        <v>21</v>
      </c>
      <c r="D98" s="19">
        <v>13</v>
      </c>
      <c r="E98" s="16" t="s">
        <v>21</v>
      </c>
      <c r="F98" s="16" t="s">
        <v>17</v>
      </c>
      <c r="G98" s="16" t="s">
        <v>21</v>
      </c>
      <c r="H98" s="15" t="s">
        <v>73</v>
      </c>
      <c r="I98" s="16" t="s">
        <v>19</v>
      </c>
      <c r="J98" s="53">
        <f t="shared" si="2"/>
        <v>110</v>
      </c>
    </row>
    <row r="99" spans="1:10" ht="37.5" hidden="1" x14ac:dyDescent="0.3">
      <c r="A99" s="41" t="s">
        <v>35</v>
      </c>
      <c r="B99" s="14">
        <v>601</v>
      </c>
      <c r="C99" s="15" t="s">
        <v>21</v>
      </c>
      <c r="D99" s="15" t="s">
        <v>74</v>
      </c>
      <c r="E99" s="16" t="s">
        <v>21</v>
      </c>
      <c r="F99" s="16" t="s">
        <v>17</v>
      </c>
      <c r="G99" s="16" t="s">
        <v>21</v>
      </c>
      <c r="H99" s="15" t="s">
        <v>73</v>
      </c>
      <c r="I99" s="16" t="s">
        <v>36</v>
      </c>
      <c r="J99" s="53">
        <v>110</v>
      </c>
    </row>
    <row r="100" spans="1:10" ht="56.25" hidden="1" x14ac:dyDescent="0.3">
      <c r="A100" s="155" t="s">
        <v>384</v>
      </c>
      <c r="B100" s="11">
        <v>601</v>
      </c>
      <c r="C100" s="12" t="s">
        <v>21</v>
      </c>
      <c r="D100" s="12" t="s">
        <v>74</v>
      </c>
      <c r="E100" s="13" t="s">
        <v>44</v>
      </c>
      <c r="F100" s="13" t="s">
        <v>17</v>
      </c>
      <c r="G100" s="13" t="s">
        <v>16</v>
      </c>
      <c r="H100" s="12" t="s">
        <v>18</v>
      </c>
      <c r="I100" s="13" t="s">
        <v>19</v>
      </c>
      <c r="J100" s="52">
        <f>J101</f>
        <v>0</v>
      </c>
    </row>
    <row r="101" spans="1:10" ht="56.25" hidden="1" x14ac:dyDescent="0.3">
      <c r="A101" s="140" t="s">
        <v>344</v>
      </c>
      <c r="B101" s="14">
        <v>601</v>
      </c>
      <c r="C101" s="15" t="s">
        <v>21</v>
      </c>
      <c r="D101" s="15" t="s">
        <v>74</v>
      </c>
      <c r="E101" s="16" t="s">
        <v>44</v>
      </c>
      <c r="F101" s="16" t="s">
        <v>26</v>
      </c>
      <c r="G101" s="16" t="s">
        <v>16</v>
      </c>
      <c r="H101" s="15" t="s">
        <v>18</v>
      </c>
      <c r="I101" s="16" t="s">
        <v>19</v>
      </c>
      <c r="J101" s="53">
        <f>J102</f>
        <v>0</v>
      </c>
    </row>
    <row r="102" spans="1:10" ht="37.5" hidden="1" x14ac:dyDescent="0.3">
      <c r="A102" s="154" t="s">
        <v>564</v>
      </c>
      <c r="B102" s="14">
        <v>601</v>
      </c>
      <c r="C102" s="15" t="s">
        <v>21</v>
      </c>
      <c r="D102" s="15" t="s">
        <v>74</v>
      </c>
      <c r="E102" s="16" t="s">
        <v>44</v>
      </c>
      <c r="F102" s="16" t="s">
        <v>26</v>
      </c>
      <c r="G102" s="16" t="s">
        <v>16</v>
      </c>
      <c r="H102" s="15" t="s">
        <v>562</v>
      </c>
      <c r="I102" s="16" t="s">
        <v>19</v>
      </c>
      <c r="J102" s="53">
        <f>J103</f>
        <v>0</v>
      </c>
    </row>
    <row r="103" spans="1:10" ht="37.5" hidden="1" x14ac:dyDescent="0.3">
      <c r="A103" s="140" t="s">
        <v>565</v>
      </c>
      <c r="B103" s="14">
        <v>601</v>
      </c>
      <c r="C103" s="15" t="s">
        <v>21</v>
      </c>
      <c r="D103" s="15" t="s">
        <v>74</v>
      </c>
      <c r="E103" s="16" t="s">
        <v>44</v>
      </c>
      <c r="F103" s="16" t="s">
        <v>26</v>
      </c>
      <c r="G103" s="16" t="s">
        <v>16</v>
      </c>
      <c r="H103" s="15" t="s">
        <v>562</v>
      </c>
      <c r="I103" s="16" t="s">
        <v>563</v>
      </c>
      <c r="J103" s="53">
        <v>0</v>
      </c>
    </row>
    <row r="104" spans="1:10" ht="93.75" hidden="1" x14ac:dyDescent="0.3">
      <c r="A104" s="62" t="s">
        <v>420</v>
      </c>
      <c r="B104" s="11">
        <v>601</v>
      </c>
      <c r="C104" s="18" t="s">
        <v>21</v>
      </c>
      <c r="D104" s="13">
        <v>13</v>
      </c>
      <c r="E104" s="18" t="s">
        <v>67</v>
      </c>
      <c r="F104" s="13" t="s">
        <v>17</v>
      </c>
      <c r="G104" s="13" t="s">
        <v>16</v>
      </c>
      <c r="H104" s="12" t="s">
        <v>18</v>
      </c>
      <c r="I104" s="13" t="s">
        <v>19</v>
      </c>
      <c r="J104" s="52">
        <f>J105</f>
        <v>15873.16</v>
      </c>
    </row>
    <row r="105" spans="1:10" ht="37.5" hidden="1" x14ac:dyDescent="0.3">
      <c r="A105" s="54" t="s">
        <v>273</v>
      </c>
      <c r="B105" s="14">
        <v>601</v>
      </c>
      <c r="C105" s="19" t="s">
        <v>21</v>
      </c>
      <c r="D105" s="16">
        <v>13</v>
      </c>
      <c r="E105" s="19" t="s">
        <v>67</v>
      </c>
      <c r="F105" s="16" t="s">
        <v>17</v>
      </c>
      <c r="G105" s="16" t="s">
        <v>21</v>
      </c>
      <c r="H105" s="15" t="s">
        <v>18</v>
      </c>
      <c r="I105" s="16" t="s">
        <v>19</v>
      </c>
      <c r="J105" s="53">
        <f>J106</f>
        <v>15873.16</v>
      </c>
    </row>
    <row r="106" spans="1:10" ht="37.5" hidden="1" x14ac:dyDescent="0.3">
      <c r="A106" s="63" t="s">
        <v>68</v>
      </c>
      <c r="B106" s="14">
        <v>601</v>
      </c>
      <c r="C106" s="19" t="s">
        <v>21</v>
      </c>
      <c r="D106" s="19">
        <v>13</v>
      </c>
      <c r="E106" s="19" t="s">
        <v>67</v>
      </c>
      <c r="F106" s="16" t="s">
        <v>17</v>
      </c>
      <c r="G106" s="16" t="s">
        <v>21</v>
      </c>
      <c r="H106" s="15" t="s">
        <v>69</v>
      </c>
      <c r="I106" s="16" t="s">
        <v>19</v>
      </c>
      <c r="J106" s="53">
        <f>J107+J108+J109</f>
        <v>15873.16</v>
      </c>
    </row>
    <row r="107" spans="1:10" ht="75" hidden="1" x14ac:dyDescent="0.3">
      <c r="A107" s="64" t="s">
        <v>34</v>
      </c>
      <c r="B107" s="14">
        <v>601</v>
      </c>
      <c r="C107" s="15" t="s">
        <v>21</v>
      </c>
      <c r="D107" s="19">
        <v>13</v>
      </c>
      <c r="E107" s="19" t="s">
        <v>67</v>
      </c>
      <c r="F107" s="16" t="s">
        <v>17</v>
      </c>
      <c r="G107" s="16" t="s">
        <v>21</v>
      </c>
      <c r="H107" s="15" t="s">
        <v>69</v>
      </c>
      <c r="I107" s="16" t="s">
        <v>29</v>
      </c>
      <c r="J107" s="53">
        <v>13458.73</v>
      </c>
    </row>
    <row r="108" spans="1:10" ht="37.5" hidden="1" x14ac:dyDescent="0.3">
      <c r="A108" s="41" t="s">
        <v>35</v>
      </c>
      <c r="B108" s="14">
        <v>601</v>
      </c>
      <c r="C108" s="15" t="s">
        <v>21</v>
      </c>
      <c r="D108" s="19">
        <v>13</v>
      </c>
      <c r="E108" s="19" t="s">
        <v>67</v>
      </c>
      <c r="F108" s="16" t="s">
        <v>17</v>
      </c>
      <c r="G108" s="16" t="s">
        <v>21</v>
      </c>
      <c r="H108" s="15" t="s">
        <v>69</v>
      </c>
      <c r="I108" s="16" t="s">
        <v>36</v>
      </c>
      <c r="J108" s="53">
        <v>2113.23</v>
      </c>
    </row>
    <row r="109" spans="1:10" hidden="1" x14ac:dyDescent="0.3">
      <c r="A109" s="54" t="s">
        <v>37</v>
      </c>
      <c r="B109" s="14">
        <v>601</v>
      </c>
      <c r="C109" s="15" t="s">
        <v>21</v>
      </c>
      <c r="D109" s="19">
        <v>13</v>
      </c>
      <c r="E109" s="19" t="s">
        <v>67</v>
      </c>
      <c r="F109" s="16" t="s">
        <v>17</v>
      </c>
      <c r="G109" s="16" t="s">
        <v>21</v>
      </c>
      <c r="H109" s="15" t="s">
        <v>69</v>
      </c>
      <c r="I109" s="16" t="s">
        <v>38</v>
      </c>
      <c r="J109" s="53">
        <v>301.2</v>
      </c>
    </row>
    <row r="110" spans="1:10" ht="56.25" hidden="1" x14ac:dyDescent="0.3">
      <c r="A110" s="42" t="s">
        <v>270</v>
      </c>
      <c r="B110" s="11">
        <v>601</v>
      </c>
      <c r="C110" s="18" t="s">
        <v>21</v>
      </c>
      <c r="D110" s="18">
        <v>13</v>
      </c>
      <c r="E110" s="18" t="s">
        <v>399</v>
      </c>
      <c r="F110" s="13" t="s">
        <v>17</v>
      </c>
      <c r="G110" s="13" t="s">
        <v>16</v>
      </c>
      <c r="H110" s="12" t="s">
        <v>18</v>
      </c>
      <c r="I110" s="13" t="s">
        <v>19</v>
      </c>
      <c r="J110" s="52">
        <f>J111</f>
        <v>349.08</v>
      </c>
    </row>
    <row r="111" spans="1:10" hidden="1" x14ac:dyDescent="0.3">
      <c r="A111" s="54" t="s">
        <v>400</v>
      </c>
      <c r="B111" s="14">
        <v>601</v>
      </c>
      <c r="C111" s="19" t="s">
        <v>21</v>
      </c>
      <c r="D111" s="19">
        <v>13</v>
      </c>
      <c r="E111" s="19" t="s">
        <v>399</v>
      </c>
      <c r="F111" s="16" t="s">
        <v>17</v>
      </c>
      <c r="G111" s="16" t="s">
        <v>44</v>
      </c>
      <c r="H111" s="15" t="s">
        <v>18</v>
      </c>
      <c r="I111" s="16" t="s">
        <v>19</v>
      </c>
      <c r="J111" s="53">
        <f>J112</f>
        <v>349.08</v>
      </c>
    </row>
    <row r="112" spans="1:10" ht="37.5" hidden="1" x14ac:dyDescent="0.3">
      <c r="A112" s="54" t="s">
        <v>397</v>
      </c>
      <c r="B112" s="14">
        <v>601</v>
      </c>
      <c r="C112" s="19" t="s">
        <v>21</v>
      </c>
      <c r="D112" s="19">
        <v>13</v>
      </c>
      <c r="E112" s="19" t="s">
        <v>399</v>
      </c>
      <c r="F112" s="16" t="s">
        <v>17</v>
      </c>
      <c r="G112" s="16" t="s">
        <v>44</v>
      </c>
      <c r="H112" s="15" t="s">
        <v>398</v>
      </c>
      <c r="I112" s="16" t="s">
        <v>19</v>
      </c>
      <c r="J112" s="53">
        <f>J113+J114</f>
        <v>349.08</v>
      </c>
    </row>
    <row r="113" spans="1:10" ht="37.5" hidden="1" x14ac:dyDescent="0.3">
      <c r="A113" s="41" t="s">
        <v>35</v>
      </c>
      <c r="B113" s="14">
        <v>601</v>
      </c>
      <c r="C113" s="15" t="s">
        <v>21</v>
      </c>
      <c r="D113" s="19">
        <v>13</v>
      </c>
      <c r="E113" s="19" t="s">
        <v>399</v>
      </c>
      <c r="F113" s="16" t="s">
        <v>17</v>
      </c>
      <c r="G113" s="16" t="s">
        <v>44</v>
      </c>
      <c r="H113" s="15" t="s">
        <v>398</v>
      </c>
      <c r="I113" s="16" t="s">
        <v>36</v>
      </c>
      <c r="J113" s="53">
        <v>295.27</v>
      </c>
    </row>
    <row r="114" spans="1:10" hidden="1" x14ac:dyDescent="0.3">
      <c r="A114" s="54" t="s">
        <v>37</v>
      </c>
      <c r="B114" s="14">
        <v>601</v>
      </c>
      <c r="C114" s="15" t="s">
        <v>21</v>
      </c>
      <c r="D114" s="19">
        <v>13</v>
      </c>
      <c r="E114" s="19" t="s">
        <v>399</v>
      </c>
      <c r="F114" s="16" t="s">
        <v>17</v>
      </c>
      <c r="G114" s="16" t="s">
        <v>44</v>
      </c>
      <c r="H114" s="15" t="s">
        <v>398</v>
      </c>
      <c r="I114" s="16" t="s">
        <v>38</v>
      </c>
      <c r="J114" s="53">
        <v>53.81</v>
      </c>
    </row>
    <row r="115" spans="1:10" ht="37.5" hidden="1" x14ac:dyDescent="0.3">
      <c r="A115" s="62" t="s">
        <v>212</v>
      </c>
      <c r="B115" s="11">
        <v>601</v>
      </c>
      <c r="C115" s="18" t="s">
        <v>21</v>
      </c>
      <c r="D115" s="18">
        <v>13</v>
      </c>
      <c r="E115" s="18" t="s">
        <v>217</v>
      </c>
      <c r="F115" s="13" t="s">
        <v>17</v>
      </c>
      <c r="G115" s="13" t="s">
        <v>16</v>
      </c>
      <c r="H115" s="12" t="s">
        <v>18</v>
      </c>
      <c r="I115" s="13" t="s">
        <v>19</v>
      </c>
      <c r="J115" s="52">
        <f>J116+J121</f>
        <v>69997.819999999992</v>
      </c>
    </row>
    <row r="116" spans="1:10" ht="37.5" hidden="1" x14ac:dyDescent="0.3">
      <c r="A116" s="65" t="s">
        <v>419</v>
      </c>
      <c r="B116" s="14">
        <v>601</v>
      </c>
      <c r="C116" s="19" t="s">
        <v>21</v>
      </c>
      <c r="D116" s="19">
        <v>13</v>
      </c>
      <c r="E116" s="19" t="s">
        <v>217</v>
      </c>
      <c r="F116" s="16" t="s">
        <v>17</v>
      </c>
      <c r="G116" s="16" t="s">
        <v>21</v>
      </c>
      <c r="H116" s="15" t="s">
        <v>18</v>
      </c>
      <c r="I116" s="16" t="s">
        <v>19</v>
      </c>
      <c r="J116" s="53">
        <f>J117</f>
        <v>43155.27</v>
      </c>
    </row>
    <row r="117" spans="1:10" ht="37.5" hidden="1" x14ac:dyDescent="0.3">
      <c r="A117" s="63" t="s">
        <v>68</v>
      </c>
      <c r="B117" s="14">
        <v>601</v>
      </c>
      <c r="C117" s="19" t="s">
        <v>21</v>
      </c>
      <c r="D117" s="19">
        <v>13</v>
      </c>
      <c r="E117" s="19" t="s">
        <v>217</v>
      </c>
      <c r="F117" s="16" t="s">
        <v>17</v>
      </c>
      <c r="G117" s="16" t="s">
        <v>21</v>
      </c>
      <c r="H117" s="15" t="s">
        <v>69</v>
      </c>
      <c r="I117" s="16" t="s">
        <v>19</v>
      </c>
      <c r="J117" s="53">
        <f>J118+J119+J120</f>
        <v>43155.27</v>
      </c>
    </row>
    <row r="118" spans="1:10" ht="75" hidden="1" x14ac:dyDescent="0.3">
      <c r="A118" s="64" t="s">
        <v>34</v>
      </c>
      <c r="B118" s="14">
        <v>601</v>
      </c>
      <c r="C118" s="15" t="s">
        <v>21</v>
      </c>
      <c r="D118" s="19">
        <v>13</v>
      </c>
      <c r="E118" s="19" t="s">
        <v>217</v>
      </c>
      <c r="F118" s="16" t="s">
        <v>17</v>
      </c>
      <c r="G118" s="16" t="s">
        <v>21</v>
      </c>
      <c r="H118" s="15" t="s">
        <v>69</v>
      </c>
      <c r="I118" s="16" t="s">
        <v>29</v>
      </c>
      <c r="J118" s="53">
        <v>38372.31</v>
      </c>
    </row>
    <row r="119" spans="1:10" ht="37.5" hidden="1" x14ac:dyDescent="0.3">
      <c r="A119" s="41" t="s">
        <v>35</v>
      </c>
      <c r="B119" s="14">
        <v>601</v>
      </c>
      <c r="C119" s="15" t="s">
        <v>21</v>
      </c>
      <c r="D119" s="19">
        <v>13</v>
      </c>
      <c r="E119" s="19" t="s">
        <v>217</v>
      </c>
      <c r="F119" s="16" t="s">
        <v>17</v>
      </c>
      <c r="G119" s="16" t="s">
        <v>21</v>
      </c>
      <c r="H119" s="15" t="s">
        <v>69</v>
      </c>
      <c r="I119" s="16" t="s">
        <v>36</v>
      </c>
      <c r="J119" s="53">
        <v>4465.4799999999996</v>
      </c>
    </row>
    <row r="120" spans="1:10" hidden="1" x14ac:dyDescent="0.3">
      <c r="A120" s="54" t="s">
        <v>37</v>
      </c>
      <c r="B120" s="14">
        <v>601</v>
      </c>
      <c r="C120" s="15" t="s">
        <v>21</v>
      </c>
      <c r="D120" s="19">
        <v>13</v>
      </c>
      <c r="E120" s="19" t="s">
        <v>217</v>
      </c>
      <c r="F120" s="16" t="s">
        <v>17</v>
      </c>
      <c r="G120" s="16" t="s">
        <v>21</v>
      </c>
      <c r="H120" s="15" t="s">
        <v>69</v>
      </c>
      <c r="I120" s="16" t="s">
        <v>38</v>
      </c>
      <c r="J120" s="53">
        <v>317.48</v>
      </c>
    </row>
    <row r="121" spans="1:10" hidden="1" x14ac:dyDescent="0.3">
      <c r="A121" s="54" t="s">
        <v>400</v>
      </c>
      <c r="B121" s="14">
        <v>601</v>
      </c>
      <c r="C121" s="15" t="s">
        <v>21</v>
      </c>
      <c r="D121" s="19">
        <v>13</v>
      </c>
      <c r="E121" s="19" t="s">
        <v>217</v>
      </c>
      <c r="F121" s="16" t="s">
        <v>17</v>
      </c>
      <c r="G121" s="16" t="s">
        <v>44</v>
      </c>
      <c r="H121" s="15" t="s">
        <v>18</v>
      </c>
      <c r="I121" s="16" t="s">
        <v>19</v>
      </c>
      <c r="J121" s="53">
        <f>J122</f>
        <v>26842.55</v>
      </c>
    </row>
    <row r="122" spans="1:10" ht="37.5" hidden="1" x14ac:dyDescent="0.3">
      <c r="A122" s="54" t="s">
        <v>397</v>
      </c>
      <c r="B122" s="14">
        <v>601</v>
      </c>
      <c r="C122" s="15" t="s">
        <v>21</v>
      </c>
      <c r="D122" s="19">
        <v>13</v>
      </c>
      <c r="E122" s="19" t="s">
        <v>217</v>
      </c>
      <c r="F122" s="16" t="s">
        <v>17</v>
      </c>
      <c r="G122" s="16" t="s">
        <v>44</v>
      </c>
      <c r="H122" s="15" t="s">
        <v>398</v>
      </c>
      <c r="I122" s="16" t="s">
        <v>19</v>
      </c>
      <c r="J122" s="53">
        <f>J123+J124</f>
        <v>26842.55</v>
      </c>
    </row>
    <row r="123" spans="1:10" ht="37.5" hidden="1" x14ac:dyDescent="0.3">
      <c r="A123" s="41" t="s">
        <v>35</v>
      </c>
      <c r="B123" s="14">
        <v>601</v>
      </c>
      <c r="C123" s="15" t="s">
        <v>21</v>
      </c>
      <c r="D123" s="19">
        <v>13</v>
      </c>
      <c r="E123" s="19" t="s">
        <v>217</v>
      </c>
      <c r="F123" s="16" t="s">
        <v>17</v>
      </c>
      <c r="G123" s="16" t="s">
        <v>44</v>
      </c>
      <c r="H123" s="15" t="s">
        <v>398</v>
      </c>
      <c r="I123" s="16" t="s">
        <v>36</v>
      </c>
      <c r="J123" s="53">
        <v>26560.880000000001</v>
      </c>
    </row>
    <row r="124" spans="1:10" hidden="1" x14ac:dyDescent="0.3">
      <c r="A124" s="54" t="s">
        <v>37</v>
      </c>
      <c r="B124" s="14">
        <v>601</v>
      </c>
      <c r="C124" s="15" t="s">
        <v>21</v>
      </c>
      <c r="D124" s="19">
        <v>13</v>
      </c>
      <c r="E124" s="16" t="s">
        <v>217</v>
      </c>
      <c r="F124" s="16" t="s">
        <v>17</v>
      </c>
      <c r="G124" s="16" t="s">
        <v>44</v>
      </c>
      <c r="H124" s="15" t="s">
        <v>398</v>
      </c>
      <c r="I124" s="16" t="s">
        <v>38</v>
      </c>
      <c r="J124" s="53">
        <v>281.67</v>
      </c>
    </row>
    <row r="125" spans="1:10" ht="56.25" hidden="1" x14ac:dyDescent="0.3">
      <c r="A125" s="66" t="s">
        <v>324</v>
      </c>
      <c r="B125" s="13" t="s">
        <v>211</v>
      </c>
      <c r="C125" s="12" t="s">
        <v>21</v>
      </c>
      <c r="D125" s="18">
        <v>13</v>
      </c>
      <c r="E125" s="13" t="s">
        <v>256</v>
      </c>
      <c r="F125" s="13" t="s">
        <v>17</v>
      </c>
      <c r="G125" s="13" t="s">
        <v>16</v>
      </c>
      <c r="H125" s="12" t="s">
        <v>18</v>
      </c>
      <c r="I125" s="13" t="s">
        <v>19</v>
      </c>
      <c r="J125" s="52">
        <f>J126+J145</f>
        <v>160</v>
      </c>
    </row>
    <row r="126" spans="1:10" ht="56.25" hidden="1" x14ac:dyDescent="0.3">
      <c r="A126" s="64" t="s">
        <v>487</v>
      </c>
      <c r="B126" s="16" t="s">
        <v>211</v>
      </c>
      <c r="C126" s="15" t="s">
        <v>21</v>
      </c>
      <c r="D126" s="19">
        <v>13</v>
      </c>
      <c r="E126" s="16" t="s">
        <v>256</v>
      </c>
      <c r="F126" s="16" t="s">
        <v>26</v>
      </c>
      <c r="G126" s="16" t="s">
        <v>16</v>
      </c>
      <c r="H126" s="15" t="s">
        <v>18</v>
      </c>
      <c r="I126" s="16" t="s">
        <v>19</v>
      </c>
      <c r="J126" s="53">
        <f>J127+J130+J133+J136+J139+J142</f>
        <v>60</v>
      </c>
    </row>
    <row r="127" spans="1:10" ht="37.5" hidden="1" x14ac:dyDescent="0.3">
      <c r="A127" s="64" t="s">
        <v>488</v>
      </c>
      <c r="B127" s="16" t="s">
        <v>211</v>
      </c>
      <c r="C127" s="15" t="s">
        <v>21</v>
      </c>
      <c r="D127" s="19">
        <v>13</v>
      </c>
      <c r="E127" s="16" t="s">
        <v>256</v>
      </c>
      <c r="F127" s="16" t="s">
        <v>26</v>
      </c>
      <c r="G127" s="16" t="s">
        <v>21</v>
      </c>
      <c r="H127" s="15" t="s">
        <v>18</v>
      </c>
      <c r="I127" s="16" t="s">
        <v>19</v>
      </c>
      <c r="J127" s="53">
        <f>J128</f>
        <v>15</v>
      </c>
    </row>
    <row r="128" spans="1:10" ht="37.5" hidden="1" x14ac:dyDescent="0.3">
      <c r="A128" s="64" t="s">
        <v>492</v>
      </c>
      <c r="B128" s="16" t="s">
        <v>211</v>
      </c>
      <c r="C128" s="15" t="s">
        <v>21</v>
      </c>
      <c r="D128" s="19">
        <v>13</v>
      </c>
      <c r="E128" s="16" t="s">
        <v>256</v>
      </c>
      <c r="F128" s="16" t="s">
        <v>26</v>
      </c>
      <c r="G128" s="16" t="s">
        <v>21</v>
      </c>
      <c r="H128" s="15" t="s">
        <v>489</v>
      </c>
      <c r="I128" s="16" t="s">
        <v>19</v>
      </c>
      <c r="J128" s="53">
        <f>J129</f>
        <v>15</v>
      </c>
    </row>
    <row r="129" spans="1:10" ht="37.5" hidden="1" x14ac:dyDescent="0.3">
      <c r="A129" s="41" t="s">
        <v>35</v>
      </c>
      <c r="B129" s="16" t="s">
        <v>211</v>
      </c>
      <c r="C129" s="15" t="s">
        <v>21</v>
      </c>
      <c r="D129" s="19">
        <v>13</v>
      </c>
      <c r="E129" s="16" t="s">
        <v>256</v>
      </c>
      <c r="F129" s="16" t="s">
        <v>26</v>
      </c>
      <c r="G129" s="16" t="s">
        <v>21</v>
      </c>
      <c r="H129" s="15" t="s">
        <v>489</v>
      </c>
      <c r="I129" s="16" t="s">
        <v>36</v>
      </c>
      <c r="J129" s="53">
        <v>15</v>
      </c>
    </row>
    <row r="130" spans="1:10" ht="37.5" hidden="1" x14ac:dyDescent="0.3">
      <c r="A130" s="64" t="s">
        <v>495</v>
      </c>
      <c r="B130" s="16" t="s">
        <v>211</v>
      </c>
      <c r="C130" s="15" t="s">
        <v>21</v>
      </c>
      <c r="D130" s="19">
        <v>13</v>
      </c>
      <c r="E130" s="16" t="s">
        <v>256</v>
      </c>
      <c r="F130" s="16" t="s">
        <v>26</v>
      </c>
      <c r="G130" s="16" t="s">
        <v>44</v>
      </c>
      <c r="H130" s="15" t="s">
        <v>18</v>
      </c>
      <c r="I130" s="16" t="s">
        <v>19</v>
      </c>
      <c r="J130" s="53">
        <f>J131</f>
        <v>25</v>
      </c>
    </row>
    <row r="131" spans="1:10" hidden="1" x14ac:dyDescent="0.3">
      <c r="A131" s="64" t="s">
        <v>493</v>
      </c>
      <c r="B131" s="16" t="s">
        <v>211</v>
      </c>
      <c r="C131" s="15" t="s">
        <v>21</v>
      </c>
      <c r="D131" s="19">
        <v>13</v>
      </c>
      <c r="E131" s="16" t="s">
        <v>256</v>
      </c>
      <c r="F131" s="16" t="s">
        <v>26</v>
      </c>
      <c r="G131" s="16" t="s">
        <v>44</v>
      </c>
      <c r="H131" s="15" t="s">
        <v>490</v>
      </c>
      <c r="I131" s="16" t="s">
        <v>19</v>
      </c>
      <c r="J131" s="53">
        <f>J132</f>
        <v>25</v>
      </c>
    </row>
    <row r="132" spans="1:10" ht="37.5" hidden="1" x14ac:dyDescent="0.3">
      <c r="A132" s="41" t="s">
        <v>35</v>
      </c>
      <c r="B132" s="16" t="s">
        <v>211</v>
      </c>
      <c r="C132" s="15" t="s">
        <v>21</v>
      </c>
      <c r="D132" s="19">
        <v>13</v>
      </c>
      <c r="E132" s="16" t="s">
        <v>256</v>
      </c>
      <c r="F132" s="16" t="s">
        <v>26</v>
      </c>
      <c r="G132" s="16" t="s">
        <v>44</v>
      </c>
      <c r="H132" s="15" t="s">
        <v>490</v>
      </c>
      <c r="I132" s="16" t="s">
        <v>36</v>
      </c>
      <c r="J132" s="53">
        <v>25</v>
      </c>
    </row>
    <row r="133" spans="1:10" hidden="1" x14ac:dyDescent="0.3">
      <c r="A133" s="64" t="s">
        <v>494</v>
      </c>
      <c r="B133" s="16" t="s">
        <v>211</v>
      </c>
      <c r="C133" s="15" t="s">
        <v>21</v>
      </c>
      <c r="D133" s="19">
        <v>13</v>
      </c>
      <c r="E133" s="16" t="s">
        <v>256</v>
      </c>
      <c r="F133" s="16" t="s">
        <v>26</v>
      </c>
      <c r="G133" s="16" t="s">
        <v>24</v>
      </c>
      <c r="H133" s="15" t="s">
        <v>18</v>
      </c>
      <c r="I133" s="16" t="s">
        <v>19</v>
      </c>
      <c r="J133" s="53">
        <f>J134</f>
        <v>5</v>
      </c>
    </row>
    <row r="134" spans="1:10" ht="24.6" hidden="1" customHeight="1" x14ac:dyDescent="0.3">
      <c r="A134" s="41" t="s">
        <v>496</v>
      </c>
      <c r="B134" s="16" t="s">
        <v>211</v>
      </c>
      <c r="C134" s="15" t="s">
        <v>21</v>
      </c>
      <c r="D134" s="19">
        <v>13</v>
      </c>
      <c r="E134" s="16" t="s">
        <v>256</v>
      </c>
      <c r="F134" s="16" t="s">
        <v>26</v>
      </c>
      <c r="G134" s="16" t="s">
        <v>24</v>
      </c>
      <c r="H134" s="15" t="s">
        <v>491</v>
      </c>
      <c r="I134" s="16" t="s">
        <v>19</v>
      </c>
      <c r="J134" s="53">
        <f>J135</f>
        <v>5</v>
      </c>
    </row>
    <row r="135" spans="1:10" ht="24.6" hidden="1" customHeight="1" x14ac:dyDescent="0.3">
      <c r="A135" s="41" t="s">
        <v>35</v>
      </c>
      <c r="B135" s="16" t="s">
        <v>211</v>
      </c>
      <c r="C135" s="15" t="s">
        <v>21</v>
      </c>
      <c r="D135" s="19">
        <v>13</v>
      </c>
      <c r="E135" s="16" t="s">
        <v>256</v>
      </c>
      <c r="F135" s="16" t="s">
        <v>26</v>
      </c>
      <c r="G135" s="16" t="s">
        <v>24</v>
      </c>
      <c r="H135" s="15" t="s">
        <v>491</v>
      </c>
      <c r="I135" s="16" t="s">
        <v>36</v>
      </c>
      <c r="J135" s="53">
        <v>5</v>
      </c>
    </row>
    <row r="136" spans="1:10" ht="37.5" hidden="1" x14ac:dyDescent="0.3">
      <c r="A136" s="41" t="s">
        <v>498</v>
      </c>
      <c r="B136" s="16" t="s">
        <v>211</v>
      </c>
      <c r="C136" s="15" t="s">
        <v>21</v>
      </c>
      <c r="D136" s="19">
        <v>13</v>
      </c>
      <c r="E136" s="16" t="s">
        <v>256</v>
      </c>
      <c r="F136" s="16" t="s">
        <v>26</v>
      </c>
      <c r="G136" s="16" t="s">
        <v>54</v>
      </c>
      <c r="H136" s="15" t="s">
        <v>18</v>
      </c>
      <c r="I136" s="16" t="s">
        <v>19</v>
      </c>
      <c r="J136" s="53">
        <f>J137</f>
        <v>10</v>
      </c>
    </row>
    <row r="137" spans="1:10" hidden="1" x14ac:dyDescent="0.3">
      <c r="A137" s="41" t="s">
        <v>497</v>
      </c>
      <c r="B137" s="16" t="s">
        <v>211</v>
      </c>
      <c r="C137" s="15" t="s">
        <v>21</v>
      </c>
      <c r="D137" s="19">
        <v>13</v>
      </c>
      <c r="E137" s="16" t="s">
        <v>256</v>
      </c>
      <c r="F137" s="16" t="s">
        <v>26</v>
      </c>
      <c r="G137" s="16" t="s">
        <v>54</v>
      </c>
      <c r="H137" s="15" t="s">
        <v>499</v>
      </c>
      <c r="I137" s="16" t="s">
        <v>19</v>
      </c>
      <c r="J137" s="53">
        <f>J138</f>
        <v>10</v>
      </c>
    </row>
    <row r="138" spans="1:10" ht="37.5" hidden="1" x14ac:dyDescent="0.3">
      <c r="A138" s="41" t="s">
        <v>35</v>
      </c>
      <c r="B138" s="16" t="s">
        <v>211</v>
      </c>
      <c r="C138" s="15" t="s">
        <v>21</v>
      </c>
      <c r="D138" s="19">
        <v>13</v>
      </c>
      <c r="E138" s="16" t="s">
        <v>256</v>
      </c>
      <c r="F138" s="16" t="s">
        <v>26</v>
      </c>
      <c r="G138" s="16" t="s">
        <v>54</v>
      </c>
      <c r="H138" s="15" t="s">
        <v>499</v>
      </c>
      <c r="I138" s="16" t="s">
        <v>36</v>
      </c>
      <c r="J138" s="53">
        <v>10</v>
      </c>
    </row>
    <row r="139" spans="1:10" ht="56.25" hidden="1" x14ac:dyDescent="0.3">
      <c r="A139" s="64" t="s">
        <v>501</v>
      </c>
      <c r="B139" s="16" t="s">
        <v>211</v>
      </c>
      <c r="C139" s="15" t="s">
        <v>21</v>
      </c>
      <c r="D139" s="19">
        <v>13</v>
      </c>
      <c r="E139" s="16" t="s">
        <v>256</v>
      </c>
      <c r="F139" s="16" t="s">
        <v>26</v>
      </c>
      <c r="G139" s="16" t="s">
        <v>70</v>
      </c>
      <c r="H139" s="15" t="s">
        <v>18</v>
      </c>
      <c r="I139" s="16" t="s">
        <v>19</v>
      </c>
      <c r="J139" s="53">
        <f>J140</f>
        <v>0</v>
      </c>
    </row>
    <row r="140" spans="1:10" ht="37.5" hidden="1" x14ac:dyDescent="0.3">
      <c r="A140" s="64" t="s">
        <v>502</v>
      </c>
      <c r="B140" s="16" t="s">
        <v>211</v>
      </c>
      <c r="C140" s="15" t="s">
        <v>21</v>
      </c>
      <c r="D140" s="19">
        <v>13</v>
      </c>
      <c r="E140" s="16" t="s">
        <v>256</v>
      </c>
      <c r="F140" s="16" t="s">
        <v>26</v>
      </c>
      <c r="G140" s="16" t="s">
        <v>70</v>
      </c>
      <c r="H140" s="15" t="s">
        <v>500</v>
      </c>
      <c r="I140" s="16" t="s">
        <v>19</v>
      </c>
      <c r="J140" s="53">
        <f>J141</f>
        <v>0</v>
      </c>
    </row>
    <row r="141" spans="1:10" ht="37.5" hidden="1" x14ac:dyDescent="0.3">
      <c r="A141" s="41" t="s">
        <v>35</v>
      </c>
      <c r="B141" s="16" t="s">
        <v>211</v>
      </c>
      <c r="C141" s="15" t="s">
        <v>21</v>
      </c>
      <c r="D141" s="19">
        <v>13</v>
      </c>
      <c r="E141" s="16" t="s">
        <v>256</v>
      </c>
      <c r="F141" s="16" t="s">
        <v>26</v>
      </c>
      <c r="G141" s="16" t="s">
        <v>70</v>
      </c>
      <c r="H141" s="15" t="s">
        <v>500</v>
      </c>
      <c r="I141" s="16" t="s">
        <v>36</v>
      </c>
      <c r="J141" s="53">
        <v>0</v>
      </c>
    </row>
    <row r="142" spans="1:10" ht="37.5" hidden="1" x14ac:dyDescent="0.3">
      <c r="A142" s="41" t="s">
        <v>593</v>
      </c>
      <c r="B142" s="16" t="s">
        <v>211</v>
      </c>
      <c r="C142" s="15" t="s">
        <v>21</v>
      </c>
      <c r="D142" s="19">
        <v>13</v>
      </c>
      <c r="E142" s="16" t="s">
        <v>256</v>
      </c>
      <c r="F142" s="16" t="s">
        <v>26</v>
      </c>
      <c r="G142" s="16" t="s">
        <v>67</v>
      </c>
      <c r="H142" s="15" t="s">
        <v>18</v>
      </c>
      <c r="I142" s="16" t="s">
        <v>19</v>
      </c>
      <c r="J142" s="53">
        <f>J143</f>
        <v>5</v>
      </c>
    </row>
    <row r="143" spans="1:10" ht="37.5" hidden="1" x14ac:dyDescent="0.3">
      <c r="A143" s="41" t="s">
        <v>594</v>
      </c>
      <c r="B143" s="16" t="s">
        <v>211</v>
      </c>
      <c r="C143" s="15" t="s">
        <v>21</v>
      </c>
      <c r="D143" s="19">
        <v>13</v>
      </c>
      <c r="E143" s="16" t="s">
        <v>256</v>
      </c>
      <c r="F143" s="16" t="s">
        <v>26</v>
      </c>
      <c r="G143" s="16" t="s">
        <v>67</v>
      </c>
      <c r="H143" s="15" t="s">
        <v>592</v>
      </c>
      <c r="I143" s="16" t="s">
        <v>19</v>
      </c>
      <c r="J143" s="53">
        <f>J144</f>
        <v>5</v>
      </c>
    </row>
    <row r="144" spans="1:10" ht="37.5" hidden="1" x14ac:dyDescent="0.3">
      <c r="A144" s="41" t="s">
        <v>35</v>
      </c>
      <c r="B144" s="16" t="s">
        <v>211</v>
      </c>
      <c r="C144" s="15" t="s">
        <v>21</v>
      </c>
      <c r="D144" s="19">
        <v>13</v>
      </c>
      <c r="E144" s="16" t="s">
        <v>256</v>
      </c>
      <c r="F144" s="16" t="s">
        <v>26</v>
      </c>
      <c r="G144" s="16" t="s">
        <v>67</v>
      </c>
      <c r="H144" s="15" t="s">
        <v>592</v>
      </c>
      <c r="I144" s="16" t="s">
        <v>36</v>
      </c>
      <c r="J144" s="53">
        <v>5</v>
      </c>
    </row>
    <row r="145" spans="1:10" ht="37.5" hidden="1" x14ac:dyDescent="0.3">
      <c r="A145" s="64" t="s">
        <v>503</v>
      </c>
      <c r="B145" s="16" t="s">
        <v>211</v>
      </c>
      <c r="C145" s="15" t="s">
        <v>21</v>
      </c>
      <c r="D145" s="19">
        <v>13</v>
      </c>
      <c r="E145" s="16" t="s">
        <v>256</v>
      </c>
      <c r="F145" s="16" t="s">
        <v>85</v>
      </c>
      <c r="G145" s="16" t="s">
        <v>16</v>
      </c>
      <c r="H145" s="15" t="s">
        <v>18</v>
      </c>
      <c r="I145" s="16" t="s">
        <v>19</v>
      </c>
      <c r="J145" s="53">
        <f>J146+J149</f>
        <v>100</v>
      </c>
    </row>
    <row r="146" spans="1:10" ht="37.5" hidden="1" x14ac:dyDescent="0.3">
      <c r="A146" s="64" t="s">
        <v>504</v>
      </c>
      <c r="B146" s="16" t="s">
        <v>211</v>
      </c>
      <c r="C146" s="15" t="s">
        <v>21</v>
      </c>
      <c r="D146" s="19">
        <v>13</v>
      </c>
      <c r="E146" s="16" t="s">
        <v>256</v>
      </c>
      <c r="F146" s="16" t="s">
        <v>85</v>
      </c>
      <c r="G146" s="16" t="s">
        <v>21</v>
      </c>
      <c r="H146" s="15" t="s">
        <v>18</v>
      </c>
      <c r="I146" s="16" t="s">
        <v>19</v>
      </c>
      <c r="J146" s="53">
        <f>J147</f>
        <v>45</v>
      </c>
    </row>
    <row r="147" spans="1:10" ht="37.5" hidden="1" x14ac:dyDescent="0.3">
      <c r="A147" s="64" t="s">
        <v>506</v>
      </c>
      <c r="B147" s="16" t="s">
        <v>211</v>
      </c>
      <c r="C147" s="15" t="s">
        <v>21</v>
      </c>
      <c r="D147" s="19">
        <v>13</v>
      </c>
      <c r="E147" s="16" t="s">
        <v>256</v>
      </c>
      <c r="F147" s="16" t="s">
        <v>85</v>
      </c>
      <c r="G147" s="16" t="s">
        <v>21</v>
      </c>
      <c r="H147" s="15" t="s">
        <v>505</v>
      </c>
      <c r="I147" s="16" t="s">
        <v>19</v>
      </c>
      <c r="J147" s="53">
        <f>J148</f>
        <v>45</v>
      </c>
    </row>
    <row r="148" spans="1:10" ht="37.5" hidden="1" x14ac:dyDescent="0.3">
      <c r="A148" s="41" t="s">
        <v>35</v>
      </c>
      <c r="B148" s="16" t="s">
        <v>211</v>
      </c>
      <c r="C148" s="15" t="s">
        <v>21</v>
      </c>
      <c r="D148" s="19">
        <v>13</v>
      </c>
      <c r="E148" s="16" t="s">
        <v>256</v>
      </c>
      <c r="F148" s="16" t="s">
        <v>85</v>
      </c>
      <c r="G148" s="16" t="s">
        <v>21</v>
      </c>
      <c r="H148" s="15" t="s">
        <v>505</v>
      </c>
      <c r="I148" s="16" t="s">
        <v>36</v>
      </c>
      <c r="J148" s="53">
        <v>45</v>
      </c>
    </row>
    <row r="149" spans="1:10" ht="37.5" hidden="1" x14ac:dyDescent="0.3">
      <c r="A149" s="41" t="s">
        <v>512</v>
      </c>
      <c r="B149" s="16" t="s">
        <v>211</v>
      </c>
      <c r="C149" s="15" t="s">
        <v>21</v>
      </c>
      <c r="D149" s="19">
        <v>13</v>
      </c>
      <c r="E149" s="16" t="s">
        <v>256</v>
      </c>
      <c r="F149" s="16" t="s">
        <v>85</v>
      </c>
      <c r="G149" s="16" t="s">
        <v>24</v>
      </c>
      <c r="H149" s="15" t="s">
        <v>18</v>
      </c>
      <c r="I149" s="16" t="s">
        <v>19</v>
      </c>
      <c r="J149" s="53">
        <f>J150</f>
        <v>55</v>
      </c>
    </row>
    <row r="150" spans="1:10" hidden="1" x14ac:dyDescent="0.3">
      <c r="A150" s="41" t="s">
        <v>511</v>
      </c>
      <c r="B150" s="16" t="s">
        <v>211</v>
      </c>
      <c r="C150" s="15" t="s">
        <v>21</v>
      </c>
      <c r="D150" s="19">
        <v>13</v>
      </c>
      <c r="E150" s="16" t="s">
        <v>256</v>
      </c>
      <c r="F150" s="16" t="s">
        <v>85</v>
      </c>
      <c r="G150" s="16" t="s">
        <v>24</v>
      </c>
      <c r="H150" s="15" t="s">
        <v>510</v>
      </c>
      <c r="I150" s="16" t="s">
        <v>19</v>
      </c>
      <c r="J150" s="53">
        <f>J151</f>
        <v>55</v>
      </c>
    </row>
    <row r="151" spans="1:10" ht="37.5" hidden="1" x14ac:dyDescent="0.3">
      <c r="A151" s="41" t="s">
        <v>35</v>
      </c>
      <c r="B151" s="16" t="s">
        <v>211</v>
      </c>
      <c r="C151" s="15" t="s">
        <v>21</v>
      </c>
      <c r="D151" s="19">
        <v>13</v>
      </c>
      <c r="E151" s="16" t="s">
        <v>256</v>
      </c>
      <c r="F151" s="16" t="s">
        <v>85</v>
      </c>
      <c r="G151" s="16" t="s">
        <v>24</v>
      </c>
      <c r="H151" s="15" t="s">
        <v>510</v>
      </c>
      <c r="I151" s="16" t="s">
        <v>36</v>
      </c>
      <c r="J151" s="53">
        <v>55</v>
      </c>
    </row>
    <row r="152" spans="1:10" ht="37.5" x14ac:dyDescent="0.3">
      <c r="A152" s="60" t="s">
        <v>416</v>
      </c>
      <c r="B152" s="11">
        <v>601</v>
      </c>
      <c r="C152" s="18" t="s">
        <v>21</v>
      </c>
      <c r="D152" s="18">
        <v>13</v>
      </c>
      <c r="E152" s="13" t="s">
        <v>88</v>
      </c>
      <c r="F152" s="13" t="s">
        <v>17</v>
      </c>
      <c r="G152" s="13" t="s">
        <v>16</v>
      </c>
      <c r="H152" s="12" t="s">
        <v>18</v>
      </c>
      <c r="I152" s="13" t="s">
        <v>19</v>
      </c>
      <c r="J152" s="52">
        <f>J153+J158+J161+J164</f>
        <v>763.04</v>
      </c>
    </row>
    <row r="153" spans="1:10" ht="56.25" x14ac:dyDescent="0.3">
      <c r="A153" s="41" t="s">
        <v>417</v>
      </c>
      <c r="B153" s="14">
        <v>601</v>
      </c>
      <c r="C153" s="19" t="s">
        <v>21</v>
      </c>
      <c r="D153" s="19">
        <v>13</v>
      </c>
      <c r="E153" s="16" t="s">
        <v>88</v>
      </c>
      <c r="F153" s="16" t="s">
        <v>17</v>
      </c>
      <c r="G153" s="16" t="s">
        <v>21</v>
      </c>
      <c r="H153" s="15" t="s">
        <v>18</v>
      </c>
      <c r="I153" s="16" t="s">
        <v>19</v>
      </c>
      <c r="J153" s="53">
        <f>J154+J156</f>
        <v>462.74</v>
      </c>
    </row>
    <row r="154" spans="1:10" ht="56.25" x14ac:dyDescent="0.3">
      <c r="A154" s="67" t="s">
        <v>426</v>
      </c>
      <c r="B154" s="14">
        <v>601</v>
      </c>
      <c r="C154" s="19" t="s">
        <v>21</v>
      </c>
      <c r="D154" s="19">
        <v>13</v>
      </c>
      <c r="E154" s="16" t="s">
        <v>88</v>
      </c>
      <c r="F154" s="16" t="s">
        <v>17</v>
      </c>
      <c r="G154" s="16" t="s">
        <v>21</v>
      </c>
      <c r="H154" s="15" t="s">
        <v>136</v>
      </c>
      <c r="I154" s="16" t="s">
        <v>19</v>
      </c>
      <c r="J154" s="53">
        <f>J155</f>
        <v>30</v>
      </c>
    </row>
    <row r="155" spans="1:10" ht="37.5" x14ac:dyDescent="0.3">
      <c r="A155" s="41" t="s">
        <v>35</v>
      </c>
      <c r="B155" s="14">
        <v>601</v>
      </c>
      <c r="C155" s="15" t="s">
        <v>21</v>
      </c>
      <c r="D155" s="19">
        <v>13</v>
      </c>
      <c r="E155" s="16" t="s">
        <v>88</v>
      </c>
      <c r="F155" s="16" t="s">
        <v>17</v>
      </c>
      <c r="G155" s="16" t="s">
        <v>21</v>
      </c>
      <c r="H155" s="15" t="s">
        <v>136</v>
      </c>
      <c r="I155" s="16" t="s">
        <v>36</v>
      </c>
      <c r="J155" s="53">
        <v>30</v>
      </c>
    </row>
    <row r="156" spans="1:10" ht="37.5" x14ac:dyDescent="0.3">
      <c r="A156" s="102" t="s">
        <v>502</v>
      </c>
      <c r="B156" s="14">
        <v>601</v>
      </c>
      <c r="C156" s="15" t="s">
        <v>21</v>
      </c>
      <c r="D156" s="19">
        <v>13</v>
      </c>
      <c r="E156" s="16" t="s">
        <v>88</v>
      </c>
      <c r="F156" s="16" t="s">
        <v>17</v>
      </c>
      <c r="G156" s="16" t="s">
        <v>21</v>
      </c>
      <c r="H156" s="15" t="s">
        <v>500</v>
      </c>
      <c r="I156" s="16" t="s">
        <v>19</v>
      </c>
      <c r="J156" s="53">
        <f>J157</f>
        <v>432.74</v>
      </c>
    </row>
    <row r="157" spans="1:10" ht="37.5" x14ac:dyDescent="0.3">
      <c r="A157" s="41" t="s">
        <v>35</v>
      </c>
      <c r="B157" s="14">
        <v>601</v>
      </c>
      <c r="C157" s="15" t="s">
        <v>21</v>
      </c>
      <c r="D157" s="19">
        <v>13</v>
      </c>
      <c r="E157" s="16" t="s">
        <v>88</v>
      </c>
      <c r="F157" s="16" t="s">
        <v>17</v>
      </c>
      <c r="G157" s="16" t="s">
        <v>21</v>
      </c>
      <c r="H157" s="15" t="s">
        <v>500</v>
      </c>
      <c r="I157" s="16" t="s">
        <v>36</v>
      </c>
      <c r="J157" s="53">
        <v>432.74</v>
      </c>
    </row>
    <row r="158" spans="1:10" ht="37.5" x14ac:dyDescent="0.3">
      <c r="A158" s="68" t="s">
        <v>357</v>
      </c>
      <c r="B158" s="14">
        <v>601</v>
      </c>
      <c r="C158" s="19" t="s">
        <v>21</v>
      </c>
      <c r="D158" s="19">
        <v>13</v>
      </c>
      <c r="E158" s="16" t="s">
        <v>88</v>
      </c>
      <c r="F158" s="16" t="s">
        <v>17</v>
      </c>
      <c r="G158" s="16" t="s">
        <v>44</v>
      </c>
      <c r="H158" s="15" t="s">
        <v>18</v>
      </c>
      <c r="I158" s="16" t="s">
        <v>19</v>
      </c>
      <c r="J158" s="53">
        <f>J159</f>
        <v>105.3</v>
      </c>
    </row>
    <row r="159" spans="1:10" ht="37.5" x14ac:dyDescent="0.3">
      <c r="A159" s="68" t="s">
        <v>339</v>
      </c>
      <c r="B159" s="14">
        <v>601</v>
      </c>
      <c r="C159" s="19" t="s">
        <v>21</v>
      </c>
      <c r="D159" s="19">
        <v>13</v>
      </c>
      <c r="E159" s="16" t="s">
        <v>88</v>
      </c>
      <c r="F159" s="16" t="s">
        <v>17</v>
      </c>
      <c r="G159" s="16" t="s">
        <v>44</v>
      </c>
      <c r="H159" s="15" t="s">
        <v>322</v>
      </c>
      <c r="I159" s="16" t="s">
        <v>19</v>
      </c>
      <c r="J159" s="53">
        <f>J160</f>
        <v>105.3</v>
      </c>
    </row>
    <row r="160" spans="1:10" ht="37.5" x14ac:dyDescent="0.3">
      <c r="A160" s="41" t="s">
        <v>35</v>
      </c>
      <c r="B160" s="14">
        <v>601</v>
      </c>
      <c r="C160" s="15" t="s">
        <v>21</v>
      </c>
      <c r="D160" s="19">
        <v>13</v>
      </c>
      <c r="E160" s="16" t="s">
        <v>88</v>
      </c>
      <c r="F160" s="16" t="s">
        <v>17</v>
      </c>
      <c r="G160" s="16" t="s">
        <v>44</v>
      </c>
      <c r="H160" s="15" t="s">
        <v>322</v>
      </c>
      <c r="I160" s="16" t="s">
        <v>36</v>
      </c>
      <c r="J160" s="53">
        <v>105.3</v>
      </c>
    </row>
    <row r="161" spans="1:10" x14ac:dyDescent="0.3">
      <c r="A161" s="41" t="s">
        <v>607</v>
      </c>
      <c r="B161" s="14">
        <v>601</v>
      </c>
      <c r="C161" s="15" t="s">
        <v>21</v>
      </c>
      <c r="D161" s="19">
        <v>13</v>
      </c>
      <c r="E161" s="16" t="s">
        <v>88</v>
      </c>
      <c r="F161" s="16" t="s">
        <v>17</v>
      </c>
      <c r="G161" s="16" t="s">
        <v>24</v>
      </c>
      <c r="H161" s="15" t="s">
        <v>18</v>
      </c>
      <c r="I161" s="16" t="s">
        <v>19</v>
      </c>
      <c r="J161" s="53">
        <f>J162</f>
        <v>145</v>
      </c>
    </row>
    <row r="162" spans="1:10" ht="37.5" x14ac:dyDescent="0.3">
      <c r="A162" s="41" t="s">
        <v>608</v>
      </c>
      <c r="B162" s="14">
        <v>601</v>
      </c>
      <c r="C162" s="15" t="s">
        <v>21</v>
      </c>
      <c r="D162" s="19">
        <v>13</v>
      </c>
      <c r="E162" s="16" t="s">
        <v>88</v>
      </c>
      <c r="F162" s="16" t="s">
        <v>17</v>
      </c>
      <c r="G162" s="16" t="s">
        <v>24</v>
      </c>
      <c r="H162" s="15" t="s">
        <v>606</v>
      </c>
      <c r="I162" s="16" t="s">
        <v>19</v>
      </c>
      <c r="J162" s="53">
        <f>J163</f>
        <v>145</v>
      </c>
    </row>
    <row r="163" spans="1:10" ht="37.5" x14ac:dyDescent="0.3">
      <c r="A163" s="41" t="s">
        <v>35</v>
      </c>
      <c r="B163" s="14">
        <v>601</v>
      </c>
      <c r="C163" s="15" t="s">
        <v>21</v>
      </c>
      <c r="D163" s="19">
        <v>13</v>
      </c>
      <c r="E163" s="16" t="s">
        <v>88</v>
      </c>
      <c r="F163" s="16" t="s">
        <v>17</v>
      </c>
      <c r="G163" s="16" t="s">
        <v>24</v>
      </c>
      <c r="H163" s="15" t="s">
        <v>606</v>
      </c>
      <c r="I163" s="16" t="s">
        <v>36</v>
      </c>
      <c r="J163" s="53">
        <v>145</v>
      </c>
    </row>
    <row r="164" spans="1:10" ht="37.5" x14ac:dyDescent="0.3">
      <c r="A164" s="41" t="s">
        <v>821</v>
      </c>
      <c r="B164" s="14">
        <v>601</v>
      </c>
      <c r="C164" s="15" t="s">
        <v>21</v>
      </c>
      <c r="D164" s="19">
        <v>13</v>
      </c>
      <c r="E164" s="16" t="s">
        <v>88</v>
      </c>
      <c r="F164" s="16" t="s">
        <v>17</v>
      </c>
      <c r="G164" s="16" t="s">
        <v>54</v>
      </c>
      <c r="H164" s="15" t="s">
        <v>18</v>
      </c>
      <c r="I164" s="16" t="s">
        <v>19</v>
      </c>
      <c r="J164" s="53">
        <f>J165</f>
        <v>50</v>
      </c>
    </row>
    <row r="165" spans="1:10" x14ac:dyDescent="0.3">
      <c r="A165" s="41" t="s">
        <v>822</v>
      </c>
      <c r="B165" s="14">
        <v>601</v>
      </c>
      <c r="C165" s="15" t="s">
        <v>21</v>
      </c>
      <c r="D165" s="19">
        <v>13</v>
      </c>
      <c r="E165" s="16" t="s">
        <v>88</v>
      </c>
      <c r="F165" s="16" t="s">
        <v>17</v>
      </c>
      <c r="G165" s="16" t="s">
        <v>54</v>
      </c>
      <c r="H165" s="15" t="s">
        <v>820</v>
      </c>
      <c r="I165" s="16" t="s">
        <v>19</v>
      </c>
      <c r="J165" s="53">
        <f>J166</f>
        <v>50</v>
      </c>
    </row>
    <row r="166" spans="1:10" ht="37.5" x14ac:dyDescent="0.3">
      <c r="A166" s="41" t="s">
        <v>35</v>
      </c>
      <c r="B166" s="14">
        <v>601</v>
      </c>
      <c r="C166" s="15" t="s">
        <v>21</v>
      </c>
      <c r="D166" s="19">
        <v>13</v>
      </c>
      <c r="E166" s="16" t="s">
        <v>88</v>
      </c>
      <c r="F166" s="16" t="s">
        <v>17</v>
      </c>
      <c r="G166" s="16" t="s">
        <v>54</v>
      </c>
      <c r="H166" s="15" t="s">
        <v>820</v>
      </c>
      <c r="I166" s="16" t="s">
        <v>36</v>
      </c>
      <c r="J166" s="53">
        <v>50</v>
      </c>
    </row>
    <row r="167" spans="1:10" ht="37.5" hidden="1" x14ac:dyDescent="0.3">
      <c r="A167" s="60" t="s">
        <v>208</v>
      </c>
      <c r="B167" s="11">
        <v>601</v>
      </c>
      <c r="C167" s="18" t="s">
        <v>21</v>
      </c>
      <c r="D167" s="18">
        <v>13</v>
      </c>
      <c r="E167" s="13" t="s">
        <v>195</v>
      </c>
      <c r="F167" s="13" t="s">
        <v>17</v>
      </c>
      <c r="G167" s="13" t="s">
        <v>16</v>
      </c>
      <c r="H167" s="12" t="s">
        <v>18</v>
      </c>
      <c r="I167" s="13" t="s">
        <v>19</v>
      </c>
      <c r="J167" s="52">
        <f>J168</f>
        <v>70</v>
      </c>
    </row>
    <row r="168" spans="1:10" ht="37.5" hidden="1" x14ac:dyDescent="0.3">
      <c r="A168" s="69" t="s">
        <v>388</v>
      </c>
      <c r="B168" s="14">
        <v>601</v>
      </c>
      <c r="C168" s="19" t="s">
        <v>21</v>
      </c>
      <c r="D168" s="19">
        <v>13</v>
      </c>
      <c r="E168" s="16" t="s">
        <v>195</v>
      </c>
      <c r="F168" s="16" t="s">
        <v>17</v>
      </c>
      <c r="G168" s="16" t="s">
        <v>16</v>
      </c>
      <c r="H168" s="15" t="s">
        <v>71</v>
      </c>
      <c r="I168" s="16" t="s">
        <v>19</v>
      </c>
      <c r="J168" s="53">
        <f>J169</f>
        <v>70</v>
      </c>
    </row>
    <row r="169" spans="1:10" ht="37.5" hidden="1" x14ac:dyDescent="0.3">
      <c r="A169" s="41" t="s">
        <v>35</v>
      </c>
      <c r="B169" s="14">
        <v>601</v>
      </c>
      <c r="C169" s="15" t="s">
        <v>21</v>
      </c>
      <c r="D169" s="19">
        <v>13</v>
      </c>
      <c r="E169" s="16" t="s">
        <v>195</v>
      </c>
      <c r="F169" s="16" t="s">
        <v>17</v>
      </c>
      <c r="G169" s="16" t="s">
        <v>16</v>
      </c>
      <c r="H169" s="15" t="s">
        <v>71</v>
      </c>
      <c r="I169" s="16" t="s">
        <v>36</v>
      </c>
      <c r="J169" s="53">
        <v>70</v>
      </c>
    </row>
    <row r="170" spans="1:10" hidden="1" x14ac:dyDescent="0.3">
      <c r="A170" s="42" t="s">
        <v>460</v>
      </c>
      <c r="B170" s="11">
        <v>601</v>
      </c>
      <c r="C170" s="12" t="s">
        <v>44</v>
      </c>
      <c r="D170" s="13" t="s">
        <v>16</v>
      </c>
      <c r="E170" s="13" t="s">
        <v>16</v>
      </c>
      <c r="F170" s="13" t="s">
        <v>17</v>
      </c>
      <c r="G170" s="13" t="s">
        <v>16</v>
      </c>
      <c r="H170" s="12" t="s">
        <v>18</v>
      </c>
      <c r="I170" s="13" t="s">
        <v>19</v>
      </c>
      <c r="J170" s="52">
        <f>J171</f>
        <v>0</v>
      </c>
    </row>
    <row r="171" spans="1:10" hidden="1" x14ac:dyDescent="0.3">
      <c r="A171" s="41" t="s">
        <v>461</v>
      </c>
      <c r="B171" s="11">
        <v>601</v>
      </c>
      <c r="C171" s="12" t="s">
        <v>44</v>
      </c>
      <c r="D171" s="13" t="s">
        <v>24</v>
      </c>
      <c r="E171" s="13" t="s">
        <v>16</v>
      </c>
      <c r="F171" s="13" t="s">
        <v>17</v>
      </c>
      <c r="G171" s="13" t="s">
        <v>16</v>
      </c>
      <c r="H171" s="12" t="s">
        <v>18</v>
      </c>
      <c r="I171" s="13" t="s">
        <v>19</v>
      </c>
      <c r="J171" s="53">
        <f>J172</f>
        <v>0</v>
      </c>
    </row>
    <row r="172" spans="1:10" ht="37.5" hidden="1" x14ac:dyDescent="0.3">
      <c r="A172" s="70" t="s">
        <v>445</v>
      </c>
      <c r="B172" s="15" t="s">
        <v>211</v>
      </c>
      <c r="C172" s="15" t="s">
        <v>44</v>
      </c>
      <c r="D172" s="16" t="s">
        <v>24</v>
      </c>
      <c r="E172" s="14">
        <v>98</v>
      </c>
      <c r="F172" s="14">
        <v>0</v>
      </c>
      <c r="G172" s="16" t="s">
        <v>16</v>
      </c>
      <c r="H172" s="15" t="s">
        <v>18</v>
      </c>
      <c r="I172" s="16" t="s">
        <v>19</v>
      </c>
      <c r="J172" s="53">
        <f>J173</f>
        <v>0</v>
      </c>
    </row>
    <row r="173" spans="1:10" hidden="1" x14ac:dyDescent="0.3">
      <c r="A173" s="71" t="s">
        <v>462</v>
      </c>
      <c r="B173" s="15" t="s">
        <v>211</v>
      </c>
      <c r="C173" s="15" t="s">
        <v>44</v>
      </c>
      <c r="D173" s="16" t="s">
        <v>24</v>
      </c>
      <c r="E173" s="14">
        <v>98</v>
      </c>
      <c r="F173" s="14">
        <v>1</v>
      </c>
      <c r="G173" s="16" t="s">
        <v>16</v>
      </c>
      <c r="H173" s="15" t="s">
        <v>18</v>
      </c>
      <c r="I173" s="16" t="s">
        <v>19</v>
      </c>
      <c r="J173" s="53">
        <f>J174</f>
        <v>0</v>
      </c>
    </row>
    <row r="174" spans="1:10" ht="56.25" hidden="1" x14ac:dyDescent="0.3">
      <c r="A174" s="68" t="s">
        <v>463</v>
      </c>
      <c r="B174" s="15" t="s">
        <v>211</v>
      </c>
      <c r="C174" s="15" t="s">
        <v>44</v>
      </c>
      <c r="D174" s="16" t="s">
        <v>24</v>
      </c>
      <c r="E174" s="14">
        <v>98</v>
      </c>
      <c r="F174" s="14">
        <v>1</v>
      </c>
      <c r="G174" s="16" t="s">
        <v>16</v>
      </c>
      <c r="H174" s="15" t="s">
        <v>464</v>
      </c>
      <c r="I174" s="16" t="s">
        <v>19</v>
      </c>
      <c r="J174" s="53">
        <f>J175</f>
        <v>0</v>
      </c>
    </row>
    <row r="175" spans="1:10" hidden="1" x14ac:dyDescent="0.3">
      <c r="A175" s="54" t="s">
        <v>37</v>
      </c>
      <c r="B175" s="15" t="s">
        <v>211</v>
      </c>
      <c r="C175" s="15" t="s">
        <v>44</v>
      </c>
      <c r="D175" s="16" t="s">
        <v>24</v>
      </c>
      <c r="E175" s="14">
        <v>98</v>
      </c>
      <c r="F175" s="14">
        <v>1</v>
      </c>
      <c r="G175" s="16" t="s">
        <v>16</v>
      </c>
      <c r="H175" s="15" t="s">
        <v>464</v>
      </c>
      <c r="I175" s="16" t="s">
        <v>36</v>
      </c>
      <c r="J175" s="53">
        <v>0</v>
      </c>
    </row>
    <row r="176" spans="1:10" hidden="1" x14ac:dyDescent="0.3">
      <c r="A176" s="42" t="s">
        <v>75</v>
      </c>
      <c r="B176" s="14">
        <v>601</v>
      </c>
      <c r="C176" s="11" t="s">
        <v>23</v>
      </c>
      <c r="D176" s="13" t="s">
        <v>16</v>
      </c>
      <c r="E176" s="13" t="s">
        <v>16</v>
      </c>
      <c r="F176" s="13" t="s">
        <v>17</v>
      </c>
      <c r="G176" s="13" t="s">
        <v>16</v>
      </c>
      <c r="H176" s="12" t="s">
        <v>18</v>
      </c>
      <c r="I176" s="13" t="s">
        <v>19</v>
      </c>
      <c r="J176" s="52">
        <f>J177</f>
        <v>6750.02</v>
      </c>
    </row>
    <row r="177" spans="1:10" ht="37.5" hidden="1" x14ac:dyDescent="0.3">
      <c r="A177" s="41" t="s">
        <v>374</v>
      </c>
      <c r="B177" s="14">
        <v>601</v>
      </c>
      <c r="C177" s="14" t="s">
        <v>23</v>
      </c>
      <c r="D177" s="16">
        <v>10</v>
      </c>
      <c r="E177" s="16" t="s">
        <v>16</v>
      </c>
      <c r="F177" s="16" t="s">
        <v>17</v>
      </c>
      <c r="G177" s="16" t="s">
        <v>16</v>
      </c>
      <c r="H177" s="15" t="s">
        <v>18</v>
      </c>
      <c r="I177" s="16" t="s">
        <v>19</v>
      </c>
      <c r="J177" s="53">
        <f>J178</f>
        <v>6750.02</v>
      </c>
    </row>
    <row r="178" spans="1:10" ht="75" hidden="1" x14ac:dyDescent="0.3">
      <c r="A178" s="58" t="s">
        <v>269</v>
      </c>
      <c r="B178" s="14">
        <v>601</v>
      </c>
      <c r="C178" s="14" t="s">
        <v>23</v>
      </c>
      <c r="D178" s="16">
        <v>10</v>
      </c>
      <c r="E178" s="19" t="s">
        <v>24</v>
      </c>
      <c r="F178" s="16" t="s">
        <v>17</v>
      </c>
      <c r="G178" s="16" t="s">
        <v>16</v>
      </c>
      <c r="H178" s="15" t="s">
        <v>18</v>
      </c>
      <c r="I178" s="16" t="s">
        <v>19</v>
      </c>
      <c r="J178" s="53">
        <f>J179+J184</f>
        <v>6750.02</v>
      </c>
    </row>
    <row r="179" spans="1:10" ht="37.5" hidden="1" x14ac:dyDescent="0.3">
      <c r="A179" s="41" t="s">
        <v>213</v>
      </c>
      <c r="B179" s="14">
        <v>601</v>
      </c>
      <c r="C179" s="14" t="s">
        <v>23</v>
      </c>
      <c r="D179" s="16">
        <v>10</v>
      </c>
      <c r="E179" s="19" t="s">
        <v>24</v>
      </c>
      <c r="F179" s="16" t="s">
        <v>17</v>
      </c>
      <c r="G179" s="16" t="s">
        <v>21</v>
      </c>
      <c r="H179" s="15" t="s">
        <v>18</v>
      </c>
      <c r="I179" s="16" t="s">
        <v>19</v>
      </c>
      <c r="J179" s="53">
        <f>J180</f>
        <v>5970.02</v>
      </c>
    </row>
    <row r="180" spans="1:10" ht="37.5" hidden="1" x14ac:dyDescent="0.3">
      <c r="A180" s="41" t="s">
        <v>68</v>
      </c>
      <c r="B180" s="14">
        <v>601</v>
      </c>
      <c r="C180" s="14" t="s">
        <v>23</v>
      </c>
      <c r="D180" s="16">
        <v>10</v>
      </c>
      <c r="E180" s="16" t="s">
        <v>24</v>
      </c>
      <c r="F180" s="16" t="s">
        <v>17</v>
      </c>
      <c r="G180" s="16" t="s">
        <v>21</v>
      </c>
      <c r="H180" s="15" t="s">
        <v>69</v>
      </c>
      <c r="I180" s="16" t="s">
        <v>19</v>
      </c>
      <c r="J180" s="53">
        <f>J181+J182+J183</f>
        <v>5970.02</v>
      </c>
    </row>
    <row r="181" spans="1:10" ht="75" hidden="1" x14ac:dyDescent="0.3">
      <c r="A181" s="41" t="s">
        <v>34</v>
      </c>
      <c r="B181" s="14">
        <v>601</v>
      </c>
      <c r="C181" s="15" t="s">
        <v>24</v>
      </c>
      <c r="D181" s="16">
        <v>10</v>
      </c>
      <c r="E181" s="16" t="s">
        <v>24</v>
      </c>
      <c r="F181" s="16" t="s">
        <v>17</v>
      </c>
      <c r="G181" s="16" t="s">
        <v>21</v>
      </c>
      <c r="H181" s="15" t="s">
        <v>69</v>
      </c>
      <c r="I181" s="16" t="s">
        <v>29</v>
      </c>
      <c r="J181" s="53">
        <v>4980</v>
      </c>
    </row>
    <row r="182" spans="1:10" ht="37.5" hidden="1" x14ac:dyDescent="0.3">
      <c r="A182" s="41" t="s">
        <v>35</v>
      </c>
      <c r="B182" s="14">
        <v>601</v>
      </c>
      <c r="C182" s="15" t="s">
        <v>24</v>
      </c>
      <c r="D182" s="16">
        <v>10</v>
      </c>
      <c r="E182" s="16" t="s">
        <v>24</v>
      </c>
      <c r="F182" s="16" t="s">
        <v>17</v>
      </c>
      <c r="G182" s="16" t="s">
        <v>21</v>
      </c>
      <c r="H182" s="15" t="s">
        <v>69</v>
      </c>
      <c r="I182" s="16" t="s">
        <v>36</v>
      </c>
      <c r="J182" s="53">
        <v>986.42</v>
      </c>
    </row>
    <row r="183" spans="1:10" hidden="1" x14ac:dyDescent="0.3">
      <c r="A183" s="41" t="s">
        <v>37</v>
      </c>
      <c r="B183" s="14">
        <v>601</v>
      </c>
      <c r="C183" s="15" t="s">
        <v>24</v>
      </c>
      <c r="D183" s="16">
        <v>10</v>
      </c>
      <c r="E183" s="16" t="s">
        <v>24</v>
      </c>
      <c r="F183" s="16" t="s">
        <v>17</v>
      </c>
      <c r="G183" s="16" t="s">
        <v>21</v>
      </c>
      <c r="H183" s="15" t="s">
        <v>69</v>
      </c>
      <c r="I183" s="16" t="s">
        <v>38</v>
      </c>
      <c r="J183" s="72">
        <v>3.6</v>
      </c>
    </row>
    <row r="184" spans="1:10" ht="37.5" hidden="1" x14ac:dyDescent="0.3">
      <c r="A184" s="58" t="s">
        <v>182</v>
      </c>
      <c r="B184" s="14">
        <v>601</v>
      </c>
      <c r="C184" s="14" t="s">
        <v>23</v>
      </c>
      <c r="D184" s="16">
        <v>10</v>
      </c>
      <c r="E184" s="19" t="s">
        <v>24</v>
      </c>
      <c r="F184" s="16" t="s">
        <v>17</v>
      </c>
      <c r="G184" s="16" t="s">
        <v>44</v>
      </c>
      <c r="H184" s="15" t="s">
        <v>18</v>
      </c>
      <c r="I184" s="16" t="s">
        <v>19</v>
      </c>
      <c r="J184" s="53">
        <f>J185+J187</f>
        <v>780</v>
      </c>
    </row>
    <row r="185" spans="1:10" ht="75" hidden="1" x14ac:dyDescent="0.3">
      <c r="A185" s="73" t="s">
        <v>209</v>
      </c>
      <c r="B185" s="14">
        <v>601</v>
      </c>
      <c r="C185" s="14" t="s">
        <v>23</v>
      </c>
      <c r="D185" s="16">
        <v>10</v>
      </c>
      <c r="E185" s="19" t="s">
        <v>24</v>
      </c>
      <c r="F185" s="16" t="s">
        <v>17</v>
      </c>
      <c r="G185" s="16" t="s">
        <v>44</v>
      </c>
      <c r="H185" s="15" t="s">
        <v>365</v>
      </c>
      <c r="I185" s="16" t="s">
        <v>19</v>
      </c>
      <c r="J185" s="53">
        <f>J186</f>
        <v>770</v>
      </c>
    </row>
    <row r="186" spans="1:10" ht="37.5" hidden="1" x14ac:dyDescent="0.3">
      <c r="A186" s="41" t="s">
        <v>35</v>
      </c>
      <c r="B186" s="14">
        <v>601</v>
      </c>
      <c r="C186" s="15" t="s">
        <v>24</v>
      </c>
      <c r="D186" s="16">
        <v>10</v>
      </c>
      <c r="E186" s="19" t="s">
        <v>24</v>
      </c>
      <c r="F186" s="16" t="s">
        <v>17</v>
      </c>
      <c r="G186" s="16" t="s">
        <v>44</v>
      </c>
      <c r="H186" s="15" t="s">
        <v>365</v>
      </c>
      <c r="I186" s="16" t="s">
        <v>36</v>
      </c>
      <c r="J186" s="53">
        <v>770</v>
      </c>
    </row>
    <row r="187" spans="1:10" ht="75" hidden="1" x14ac:dyDescent="0.3">
      <c r="A187" s="58" t="s">
        <v>267</v>
      </c>
      <c r="B187" s="16" t="s">
        <v>211</v>
      </c>
      <c r="C187" s="14" t="s">
        <v>23</v>
      </c>
      <c r="D187" s="15">
        <v>10</v>
      </c>
      <c r="E187" s="19" t="s">
        <v>24</v>
      </c>
      <c r="F187" s="16" t="s">
        <v>17</v>
      </c>
      <c r="G187" s="16" t="s">
        <v>16</v>
      </c>
      <c r="H187" s="15" t="s">
        <v>18</v>
      </c>
      <c r="I187" s="16" t="s">
        <v>19</v>
      </c>
      <c r="J187" s="53">
        <f t="shared" ref="J187:J189" si="3">J188</f>
        <v>10</v>
      </c>
    </row>
    <row r="188" spans="1:10" ht="37.5" hidden="1" x14ac:dyDescent="0.3">
      <c r="A188" s="58" t="s">
        <v>182</v>
      </c>
      <c r="B188" s="16" t="s">
        <v>211</v>
      </c>
      <c r="C188" s="14" t="s">
        <v>23</v>
      </c>
      <c r="D188" s="15">
        <v>10</v>
      </c>
      <c r="E188" s="19" t="s">
        <v>24</v>
      </c>
      <c r="F188" s="16" t="s">
        <v>17</v>
      </c>
      <c r="G188" s="16" t="s">
        <v>44</v>
      </c>
      <c r="H188" s="15" t="s">
        <v>18</v>
      </c>
      <c r="I188" s="16" t="s">
        <v>19</v>
      </c>
      <c r="J188" s="53">
        <f t="shared" si="3"/>
        <v>10</v>
      </c>
    </row>
    <row r="189" spans="1:10" hidden="1" x14ac:dyDescent="0.3">
      <c r="A189" s="41" t="s">
        <v>301</v>
      </c>
      <c r="B189" s="16" t="s">
        <v>211</v>
      </c>
      <c r="C189" s="14" t="s">
        <v>23</v>
      </c>
      <c r="D189" s="15">
        <v>10</v>
      </c>
      <c r="E189" s="19" t="s">
        <v>24</v>
      </c>
      <c r="F189" s="16" t="s">
        <v>17</v>
      </c>
      <c r="G189" s="16" t="s">
        <v>44</v>
      </c>
      <c r="H189" s="15" t="s">
        <v>300</v>
      </c>
      <c r="I189" s="16" t="s">
        <v>19</v>
      </c>
      <c r="J189" s="53">
        <f t="shared" si="3"/>
        <v>10</v>
      </c>
    </row>
    <row r="190" spans="1:10" ht="37.5" hidden="1" x14ac:dyDescent="0.3">
      <c r="A190" s="41" t="s">
        <v>35</v>
      </c>
      <c r="B190" s="16" t="s">
        <v>211</v>
      </c>
      <c r="C190" s="15" t="s">
        <v>24</v>
      </c>
      <c r="D190" s="15">
        <v>10</v>
      </c>
      <c r="E190" s="19" t="s">
        <v>24</v>
      </c>
      <c r="F190" s="16" t="s">
        <v>17</v>
      </c>
      <c r="G190" s="16" t="s">
        <v>44</v>
      </c>
      <c r="H190" s="15" t="s">
        <v>300</v>
      </c>
      <c r="I190" s="16" t="s">
        <v>36</v>
      </c>
      <c r="J190" s="53">
        <v>10</v>
      </c>
    </row>
    <row r="191" spans="1:10" hidden="1" x14ac:dyDescent="0.3">
      <c r="A191" s="60" t="s">
        <v>77</v>
      </c>
      <c r="B191" s="14">
        <v>601</v>
      </c>
      <c r="C191" s="18" t="s">
        <v>54</v>
      </c>
      <c r="D191" s="12" t="s">
        <v>16</v>
      </c>
      <c r="E191" s="18" t="s">
        <v>16</v>
      </c>
      <c r="F191" s="13" t="s">
        <v>17</v>
      </c>
      <c r="G191" s="13" t="s">
        <v>16</v>
      </c>
      <c r="H191" s="12" t="s">
        <v>18</v>
      </c>
      <c r="I191" s="13" t="s">
        <v>19</v>
      </c>
      <c r="J191" s="74">
        <f>J192+J213</f>
        <v>46830.77</v>
      </c>
    </row>
    <row r="192" spans="1:10" hidden="1" x14ac:dyDescent="0.3">
      <c r="A192" s="41" t="s">
        <v>78</v>
      </c>
      <c r="B192" s="14">
        <v>601</v>
      </c>
      <c r="C192" s="15" t="s">
        <v>54</v>
      </c>
      <c r="D192" s="16" t="s">
        <v>100</v>
      </c>
      <c r="E192" s="19" t="s">
        <v>16</v>
      </c>
      <c r="F192" s="16" t="s">
        <v>17</v>
      </c>
      <c r="G192" s="16" t="s">
        <v>16</v>
      </c>
      <c r="H192" s="15" t="s">
        <v>18</v>
      </c>
      <c r="I192" s="16" t="s">
        <v>19</v>
      </c>
      <c r="J192" s="72">
        <f>J193</f>
        <v>45741.81</v>
      </c>
    </row>
    <row r="193" spans="1:10" ht="56.25" hidden="1" x14ac:dyDescent="0.3">
      <c r="A193" s="58" t="s">
        <v>299</v>
      </c>
      <c r="B193" s="14">
        <v>601</v>
      </c>
      <c r="C193" s="15" t="s">
        <v>54</v>
      </c>
      <c r="D193" s="16" t="s">
        <v>100</v>
      </c>
      <c r="E193" s="19" t="s">
        <v>54</v>
      </c>
      <c r="F193" s="16" t="s">
        <v>17</v>
      </c>
      <c r="G193" s="16" t="s">
        <v>16</v>
      </c>
      <c r="H193" s="15" t="s">
        <v>18</v>
      </c>
      <c r="I193" s="16" t="s">
        <v>19</v>
      </c>
      <c r="J193" s="53">
        <f>J194+J204+J198</f>
        <v>45741.81</v>
      </c>
    </row>
    <row r="194" spans="1:10" ht="56.25" hidden="1" x14ac:dyDescent="0.3">
      <c r="A194" s="58" t="s">
        <v>291</v>
      </c>
      <c r="B194" s="14">
        <v>601</v>
      </c>
      <c r="C194" s="15" t="s">
        <v>54</v>
      </c>
      <c r="D194" s="16" t="s">
        <v>100</v>
      </c>
      <c r="E194" s="19" t="s">
        <v>54</v>
      </c>
      <c r="F194" s="16" t="s">
        <v>26</v>
      </c>
      <c r="G194" s="16" t="s">
        <v>16</v>
      </c>
      <c r="H194" s="15" t="s">
        <v>18</v>
      </c>
      <c r="I194" s="16" t="s">
        <v>19</v>
      </c>
      <c r="J194" s="53">
        <f t="shared" ref="J194:J196" si="4">J195</f>
        <v>13025.47</v>
      </c>
    </row>
    <row r="195" spans="1:10" ht="37.5" hidden="1" x14ac:dyDescent="0.3">
      <c r="A195" s="58" t="s">
        <v>320</v>
      </c>
      <c r="B195" s="14">
        <v>601</v>
      </c>
      <c r="C195" s="15" t="s">
        <v>54</v>
      </c>
      <c r="D195" s="16" t="s">
        <v>100</v>
      </c>
      <c r="E195" s="19" t="s">
        <v>54</v>
      </c>
      <c r="F195" s="16" t="s">
        <v>26</v>
      </c>
      <c r="G195" s="16" t="s">
        <v>21</v>
      </c>
      <c r="H195" s="15" t="s">
        <v>18</v>
      </c>
      <c r="I195" s="16" t="s">
        <v>19</v>
      </c>
      <c r="J195" s="53">
        <f t="shared" si="4"/>
        <v>13025.47</v>
      </c>
    </row>
    <row r="196" spans="1:10" ht="37.5" hidden="1" x14ac:dyDescent="0.3">
      <c r="A196" s="41" t="s">
        <v>292</v>
      </c>
      <c r="B196" s="14">
        <v>601</v>
      </c>
      <c r="C196" s="15" t="s">
        <v>54</v>
      </c>
      <c r="D196" s="16" t="s">
        <v>100</v>
      </c>
      <c r="E196" s="19" t="s">
        <v>54</v>
      </c>
      <c r="F196" s="16" t="s">
        <v>26</v>
      </c>
      <c r="G196" s="16" t="s">
        <v>21</v>
      </c>
      <c r="H196" s="15" t="s">
        <v>240</v>
      </c>
      <c r="I196" s="16" t="s">
        <v>19</v>
      </c>
      <c r="J196" s="53">
        <f t="shared" si="4"/>
        <v>13025.47</v>
      </c>
    </row>
    <row r="197" spans="1:10" ht="37.5" hidden="1" x14ac:dyDescent="0.3">
      <c r="A197" s="41" t="s">
        <v>35</v>
      </c>
      <c r="B197" s="14">
        <v>601</v>
      </c>
      <c r="C197" s="15" t="s">
        <v>54</v>
      </c>
      <c r="D197" s="16" t="s">
        <v>100</v>
      </c>
      <c r="E197" s="19" t="s">
        <v>54</v>
      </c>
      <c r="F197" s="16" t="s">
        <v>26</v>
      </c>
      <c r="G197" s="16" t="s">
        <v>21</v>
      </c>
      <c r="H197" s="15" t="s">
        <v>240</v>
      </c>
      <c r="I197" s="16" t="s">
        <v>36</v>
      </c>
      <c r="J197" s="53">
        <v>13025.47</v>
      </c>
    </row>
    <row r="198" spans="1:10" ht="37.5" hidden="1" x14ac:dyDescent="0.3">
      <c r="A198" s="41" t="s">
        <v>431</v>
      </c>
      <c r="B198" s="16" t="s">
        <v>211</v>
      </c>
      <c r="C198" s="19" t="s">
        <v>54</v>
      </c>
      <c r="D198" s="16" t="s">
        <v>100</v>
      </c>
      <c r="E198" s="19" t="s">
        <v>54</v>
      </c>
      <c r="F198" s="16" t="s">
        <v>85</v>
      </c>
      <c r="G198" s="16" t="s">
        <v>16</v>
      </c>
      <c r="H198" s="15" t="s">
        <v>18</v>
      </c>
      <c r="I198" s="16" t="s">
        <v>19</v>
      </c>
      <c r="J198" s="53">
        <f>J199</f>
        <v>2621.38</v>
      </c>
    </row>
    <row r="199" spans="1:10" hidden="1" x14ac:dyDescent="0.3">
      <c r="A199" s="41" t="s">
        <v>432</v>
      </c>
      <c r="B199" s="16" t="s">
        <v>211</v>
      </c>
      <c r="C199" s="19" t="s">
        <v>54</v>
      </c>
      <c r="D199" s="16" t="s">
        <v>100</v>
      </c>
      <c r="E199" s="19" t="s">
        <v>54</v>
      </c>
      <c r="F199" s="16" t="s">
        <v>85</v>
      </c>
      <c r="G199" s="16" t="s">
        <v>70</v>
      </c>
      <c r="H199" s="15" t="s">
        <v>18</v>
      </c>
      <c r="I199" s="16" t="s">
        <v>19</v>
      </c>
      <c r="J199" s="53">
        <f>J200+J202</f>
        <v>2621.38</v>
      </c>
    </row>
    <row r="200" spans="1:10" ht="56.25" hidden="1" x14ac:dyDescent="0.3">
      <c r="A200" s="70" t="s">
        <v>528</v>
      </c>
      <c r="B200" s="16" t="s">
        <v>211</v>
      </c>
      <c r="C200" s="19" t="s">
        <v>54</v>
      </c>
      <c r="D200" s="16" t="s">
        <v>100</v>
      </c>
      <c r="E200" s="19" t="s">
        <v>54</v>
      </c>
      <c r="F200" s="16" t="s">
        <v>85</v>
      </c>
      <c r="G200" s="16" t="s">
        <v>70</v>
      </c>
      <c r="H200" s="15" t="s">
        <v>456</v>
      </c>
      <c r="I200" s="16" t="s">
        <v>19</v>
      </c>
      <c r="J200" s="53">
        <f>J201</f>
        <v>2423.38</v>
      </c>
    </row>
    <row r="201" spans="1:10" ht="37.5" hidden="1" x14ac:dyDescent="0.3">
      <c r="A201" s="41" t="s">
        <v>35</v>
      </c>
      <c r="B201" s="16" t="s">
        <v>211</v>
      </c>
      <c r="C201" s="19" t="s">
        <v>54</v>
      </c>
      <c r="D201" s="16" t="s">
        <v>100</v>
      </c>
      <c r="E201" s="19" t="s">
        <v>54</v>
      </c>
      <c r="F201" s="16" t="s">
        <v>85</v>
      </c>
      <c r="G201" s="16" t="s">
        <v>70</v>
      </c>
      <c r="H201" s="15" t="s">
        <v>456</v>
      </c>
      <c r="I201" s="16" t="s">
        <v>36</v>
      </c>
      <c r="J201" s="53">
        <v>2423.38</v>
      </c>
    </row>
    <row r="202" spans="1:10" ht="75" hidden="1" x14ac:dyDescent="0.3">
      <c r="A202" s="70" t="s">
        <v>529</v>
      </c>
      <c r="B202" s="16" t="s">
        <v>211</v>
      </c>
      <c r="C202" s="19" t="s">
        <v>54</v>
      </c>
      <c r="D202" s="16" t="s">
        <v>100</v>
      </c>
      <c r="E202" s="19" t="s">
        <v>54</v>
      </c>
      <c r="F202" s="16" t="s">
        <v>85</v>
      </c>
      <c r="G202" s="16" t="s">
        <v>70</v>
      </c>
      <c r="H202" s="15" t="s">
        <v>457</v>
      </c>
      <c r="I202" s="16" t="s">
        <v>19</v>
      </c>
      <c r="J202" s="53">
        <f>J203</f>
        <v>198</v>
      </c>
    </row>
    <row r="203" spans="1:10" ht="37.5" hidden="1" x14ac:dyDescent="0.3">
      <c r="A203" s="41" t="s">
        <v>35</v>
      </c>
      <c r="B203" s="16" t="s">
        <v>211</v>
      </c>
      <c r="C203" s="19" t="s">
        <v>54</v>
      </c>
      <c r="D203" s="16" t="s">
        <v>100</v>
      </c>
      <c r="E203" s="19" t="s">
        <v>54</v>
      </c>
      <c r="F203" s="16" t="s">
        <v>85</v>
      </c>
      <c r="G203" s="16" t="s">
        <v>70</v>
      </c>
      <c r="H203" s="15" t="s">
        <v>457</v>
      </c>
      <c r="I203" s="16" t="s">
        <v>36</v>
      </c>
      <c r="J203" s="53">
        <v>198</v>
      </c>
    </row>
    <row r="204" spans="1:10" ht="37.5" hidden="1" x14ac:dyDescent="0.3">
      <c r="A204" s="41" t="s">
        <v>290</v>
      </c>
      <c r="B204" s="14">
        <v>601</v>
      </c>
      <c r="C204" s="15" t="s">
        <v>54</v>
      </c>
      <c r="D204" s="16" t="s">
        <v>100</v>
      </c>
      <c r="E204" s="19" t="s">
        <v>54</v>
      </c>
      <c r="F204" s="16" t="s">
        <v>9</v>
      </c>
      <c r="G204" s="16" t="s">
        <v>16</v>
      </c>
      <c r="H204" s="15" t="s">
        <v>18</v>
      </c>
      <c r="I204" s="16" t="s">
        <v>19</v>
      </c>
      <c r="J204" s="53">
        <f>J205+J210</f>
        <v>30094.960000000003</v>
      </c>
    </row>
    <row r="205" spans="1:10" ht="37.5" hidden="1" x14ac:dyDescent="0.3">
      <c r="A205" s="41" t="s">
        <v>321</v>
      </c>
      <c r="B205" s="16" t="s">
        <v>211</v>
      </c>
      <c r="C205" s="15" t="s">
        <v>54</v>
      </c>
      <c r="D205" s="16" t="s">
        <v>100</v>
      </c>
      <c r="E205" s="19" t="s">
        <v>54</v>
      </c>
      <c r="F205" s="16" t="s">
        <v>9</v>
      </c>
      <c r="G205" s="16" t="s">
        <v>21</v>
      </c>
      <c r="H205" s="15" t="s">
        <v>18</v>
      </c>
      <c r="I205" s="16" t="s">
        <v>19</v>
      </c>
      <c r="J205" s="53">
        <f>J207+J208</f>
        <v>29329.08</v>
      </c>
    </row>
    <row r="206" spans="1:10" ht="37.5" hidden="1" x14ac:dyDescent="0.3">
      <c r="A206" s="41" t="s">
        <v>293</v>
      </c>
      <c r="B206" s="14">
        <v>601</v>
      </c>
      <c r="C206" s="15" t="s">
        <v>54</v>
      </c>
      <c r="D206" s="16" t="s">
        <v>100</v>
      </c>
      <c r="E206" s="19" t="s">
        <v>54</v>
      </c>
      <c r="F206" s="16" t="s">
        <v>9</v>
      </c>
      <c r="G206" s="16" t="s">
        <v>21</v>
      </c>
      <c r="H206" s="15" t="s">
        <v>239</v>
      </c>
      <c r="I206" s="16" t="s">
        <v>19</v>
      </c>
      <c r="J206" s="53">
        <f>J207</f>
        <v>18217.38</v>
      </c>
    </row>
    <row r="207" spans="1:10" ht="37.5" hidden="1" x14ac:dyDescent="0.3">
      <c r="A207" s="41" t="s">
        <v>35</v>
      </c>
      <c r="B207" s="14">
        <v>601</v>
      </c>
      <c r="C207" s="15" t="s">
        <v>54</v>
      </c>
      <c r="D207" s="16" t="s">
        <v>100</v>
      </c>
      <c r="E207" s="19" t="s">
        <v>54</v>
      </c>
      <c r="F207" s="16" t="s">
        <v>9</v>
      </c>
      <c r="G207" s="16" t="s">
        <v>21</v>
      </c>
      <c r="H207" s="15" t="s">
        <v>239</v>
      </c>
      <c r="I207" s="16" t="s">
        <v>36</v>
      </c>
      <c r="J207" s="53">
        <v>18217.38</v>
      </c>
    </row>
    <row r="208" spans="1:10" ht="56.25" hidden="1" x14ac:dyDescent="0.3">
      <c r="A208" s="75" t="s">
        <v>437</v>
      </c>
      <c r="B208" s="14">
        <v>601</v>
      </c>
      <c r="C208" s="19" t="s">
        <v>54</v>
      </c>
      <c r="D208" s="16" t="s">
        <v>100</v>
      </c>
      <c r="E208" s="19" t="s">
        <v>54</v>
      </c>
      <c r="F208" s="16" t="s">
        <v>9</v>
      </c>
      <c r="G208" s="16" t="s">
        <v>21</v>
      </c>
      <c r="H208" s="15" t="s">
        <v>515</v>
      </c>
      <c r="I208" s="16" t="s">
        <v>19</v>
      </c>
      <c r="J208" s="53">
        <f>J209</f>
        <v>11111.7</v>
      </c>
    </row>
    <row r="209" spans="1:10" ht="37.5" hidden="1" x14ac:dyDescent="0.3">
      <c r="A209" s="41" t="s">
        <v>35</v>
      </c>
      <c r="B209" s="14">
        <v>601</v>
      </c>
      <c r="C209" s="19" t="s">
        <v>54</v>
      </c>
      <c r="D209" s="16" t="s">
        <v>100</v>
      </c>
      <c r="E209" s="19" t="s">
        <v>54</v>
      </c>
      <c r="F209" s="16" t="s">
        <v>9</v>
      </c>
      <c r="G209" s="16" t="s">
        <v>21</v>
      </c>
      <c r="H209" s="15" t="s">
        <v>515</v>
      </c>
      <c r="I209" s="16" t="s">
        <v>36</v>
      </c>
      <c r="J209" s="76">
        <v>11111.7</v>
      </c>
    </row>
    <row r="210" spans="1:10" ht="37.5" hidden="1" x14ac:dyDescent="0.3">
      <c r="A210" s="58" t="s">
        <v>319</v>
      </c>
      <c r="B210" s="14">
        <v>601</v>
      </c>
      <c r="C210" s="14" t="s">
        <v>47</v>
      </c>
      <c r="D210" s="16" t="s">
        <v>100</v>
      </c>
      <c r="E210" s="19" t="s">
        <v>54</v>
      </c>
      <c r="F210" s="16" t="s">
        <v>9</v>
      </c>
      <c r="G210" s="16" t="s">
        <v>44</v>
      </c>
      <c r="H210" s="15" t="s">
        <v>18</v>
      </c>
      <c r="I210" s="16" t="s">
        <v>19</v>
      </c>
      <c r="J210" s="76">
        <f>J211</f>
        <v>765.88</v>
      </c>
    </row>
    <row r="211" spans="1:10" ht="37.5" hidden="1" x14ac:dyDescent="0.3">
      <c r="A211" s="41" t="s">
        <v>293</v>
      </c>
      <c r="B211" s="14">
        <v>601</v>
      </c>
      <c r="C211" s="14" t="s">
        <v>47</v>
      </c>
      <c r="D211" s="16" t="s">
        <v>100</v>
      </c>
      <c r="E211" s="19" t="s">
        <v>54</v>
      </c>
      <c r="F211" s="16" t="s">
        <v>9</v>
      </c>
      <c r="G211" s="16" t="s">
        <v>44</v>
      </c>
      <c r="H211" s="15" t="s">
        <v>239</v>
      </c>
      <c r="I211" s="16" t="s">
        <v>19</v>
      </c>
      <c r="J211" s="76">
        <f>J212</f>
        <v>765.88</v>
      </c>
    </row>
    <row r="212" spans="1:10" ht="37.5" hidden="1" x14ac:dyDescent="0.3">
      <c r="A212" s="41" t="s">
        <v>35</v>
      </c>
      <c r="B212" s="14">
        <v>601</v>
      </c>
      <c r="C212" s="15" t="s">
        <v>54</v>
      </c>
      <c r="D212" s="16" t="s">
        <v>100</v>
      </c>
      <c r="E212" s="19" t="s">
        <v>54</v>
      </c>
      <c r="F212" s="16" t="s">
        <v>9</v>
      </c>
      <c r="G212" s="16" t="s">
        <v>44</v>
      </c>
      <c r="H212" s="15" t="s">
        <v>239</v>
      </c>
      <c r="I212" s="16" t="s">
        <v>36</v>
      </c>
      <c r="J212" s="76">
        <v>765.88</v>
      </c>
    </row>
    <row r="213" spans="1:10" hidden="1" x14ac:dyDescent="0.3">
      <c r="A213" s="41" t="s">
        <v>79</v>
      </c>
      <c r="B213" s="14">
        <v>601</v>
      </c>
      <c r="C213" s="15" t="s">
        <v>54</v>
      </c>
      <c r="D213" s="15" t="s">
        <v>80</v>
      </c>
      <c r="E213" s="19" t="s">
        <v>16</v>
      </c>
      <c r="F213" s="16" t="s">
        <v>17</v>
      </c>
      <c r="G213" s="16" t="s">
        <v>16</v>
      </c>
      <c r="H213" s="15" t="s">
        <v>18</v>
      </c>
      <c r="I213" s="16" t="s">
        <v>19</v>
      </c>
      <c r="J213" s="53">
        <f>J214+J236</f>
        <v>1088.96</v>
      </c>
    </row>
    <row r="214" spans="1:10" ht="37.5" hidden="1" x14ac:dyDescent="0.3">
      <c r="A214" s="58" t="s">
        <v>210</v>
      </c>
      <c r="B214" s="14">
        <v>601</v>
      </c>
      <c r="C214" s="15" t="s">
        <v>54</v>
      </c>
      <c r="D214" s="15" t="s">
        <v>80</v>
      </c>
      <c r="E214" s="19" t="s">
        <v>70</v>
      </c>
      <c r="F214" s="16" t="s">
        <v>17</v>
      </c>
      <c r="G214" s="16" t="s">
        <v>16</v>
      </c>
      <c r="H214" s="15" t="s">
        <v>18</v>
      </c>
      <c r="I214" s="16" t="s">
        <v>19</v>
      </c>
      <c r="J214" s="53">
        <f>J215+J219+J226</f>
        <v>285</v>
      </c>
    </row>
    <row r="215" spans="1:10" ht="37.5" hidden="1" x14ac:dyDescent="0.3">
      <c r="A215" s="41" t="s">
        <v>214</v>
      </c>
      <c r="B215" s="14">
        <v>601</v>
      </c>
      <c r="C215" s="15" t="s">
        <v>54</v>
      </c>
      <c r="D215" s="15" t="s">
        <v>80</v>
      </c>
      <c r="E215" s="16" t="s">
        <v>70</v>
      </c>
      <c r="F215" s="16" t="s">
        <v>26</v>
      </c>
      <c r="G215" s="16" t="s">
        <v>16</v>
      </c>
      <c r="H215" s="15" t="s">
        <v>18</v>
      </c>
      <c r="I215" s="16" t="s">
        <v>19</v>
      </c>
      <c r="J215" s="53">
        <f t="shared" ref="J215:J217" si="5">J216</f>
        <v>10</v>
      </c>
    </row>
    <row r="216" spans="1:10" ht="37.5" hidden="1" x14ac:dyDescent="0.3">
      <c r="A216" s="41" t="s">
        <v>185</v>
      </c>
      <c r="B216" s="14">
        <v>601</v>
      </c>
      <c r="C216" s="15" t="s">
        <v>54</v>
      </c>
      <c r="D216" s="15" t="s">
        <v>80</v>
      </c>
      <c r="E216" s="16" t="s">
        <v>70</v>
      </c>
      <c r="F216" s="16" t="s">
        <v>26</v>
      </c>
      <c r="G216" s="16" t="s">
        <v>21</v>
      </c>
      <c r="H216" s="15" t="s">
        <v>18</v>
      </c>
      <c r="I216" s="16" t="s">
        <v>19</v>
      </c>
      <c r="J216" s="53">
        <f t="shared" si="5"/>
        <v>10</v>
      </c>
    </row>
    <row r="217" spans="1:10" ht="37.5" hidden="1" x14ac:dyDescent="0.3">
      <c r="A217" s="77" t="s">
        <v>86</v>
      </c>
      <c r="B217" s="14">
        <v>601</v>
      </c>
      <c r="C217" s="15" t="s">
        <v>54</v>
      </c>
      <c r="D217" s="15" t="s">
        <v>80</v>
      </c>
      <c r="E217" s="16" t="s">
        <v>70</v>
      </c>
      <c r="F217" s="16" t="s">
        <v>26</v>
      </c>
      <c r="G217" s="16" t="s">
        <v>21</v>
      </c>
      <c r="H217" s="15" t="s">
        <v>87</v>
      </c>
      <c r="I217" s="16" t="s">
        <v>19</v>
      </c>
      <c r="J217" s="53">
        <f t="shared" si="5"/>
        <v>10</v>
      </c>
    </row>
    <row r="218" spans="1:10" ht="37.5" hidden="1" x14ac:dyDescent="0.3">
      <c r="A218" s="41" t="s">
        <v>35</v>
      </c>
      <c r="B218" s="14">
        <v>601</v>
      </c>
      <c r="C218" s="15" t="s">
        <v>54</v>
      </c>
      <c r="D218" s="15" t="s">
        <v>80</v>
      </c>
      <c r="E218" s="16" t="s">
        <v>70</v>
      </c>
      <c r="F218" s="16" t="s">
        <v>26</v>
      </c>
      <c r="G218" s="16" t="s">
        <v>21</v>
      </c>
      <c r="H218" s="15" t="s">
        <v>87</v>
      </c>
      <c r="I218" s="16" t="s">
        <v>36</v>
      </c>
      <c r="J218" s="53">
        <v>10</v>
      </c>
    </row>
    <row r="219" spans="1:10" ht="37.5" hidden="1" x14ac:dyDescent="0.3">
      <c r="A219" s="41" t="s">
        <v>215</v>
      </c>
      <c r="B219" s="14">
        <v>601</v>
      </c>
      <c r="C219" s="15" t="s">
        <v>54</v>
      </c>
      <c r="D219" s="15" t="s">
        <v>80</v>
      </c>
      <c r="E219" s="19" t="s">
        <v>70</v>
      </c>
      <c r="F219" s="16" t="s">
        <v>85</v>
      </c>
      <c r="G219" s="16" t="s">
        <v>16</v>
      </c>
      <c r="H219" s="15" t="s">
        <v>18</v>
      </c>
      <c r="I219" s="16" t="s">
        <v>19</v>
      </c>
      <c r="J219" s="53">
        <f>J220+J223</f>
        <v>250</v>
      </c>
    </row>
    <row r="220" spans="1:10" ht="37.5" hidden="1" x14ac:dyDescent="0.3">
      <c r="A220" s="41" t="s">
        <v>183</v>
      </c>
      <c r="B220" s="14">
        <v>601</v>
      </c>
      <c r="C220" s="15" t="s">
        <v>54</v>
      </c>
      <c r="D220" s="15" t="s">
        <v>80</v>
      </c>
      <c r="E220" s="19" t="s">
        <v>70</v>
      </c>
      <c r="F220" s="16" t="s">
        <v>85</v>
      </c>
      <c r="G220" s="16" t="s">
        <v>21</v>
      </c>
      <c r="H220" s="15" t="s">
        <v>18</v>
      </c>
      <c r="I220" s="16" t="s">
        <v>19</v>
      </c>
      <c r="J220" s="53">
        <f>J221</f>
        <v>200</v>
      </c>
    </row>
    <row r="221" spans="1:10" ht="37.5" hidden="1" x14ac:dyDescent="0.3">
      <c r="A221" s="41" t="s">
        <v>81</v>
      </c>
      <c r="B221" s="14">
        <v>601</v>
      </c>
      <c r="C221" s="15" t="s">
        <v>54</v>
      </c>
      <c r="D221" s="15" t="s">
        <v>80</v>
      </c>
      <c r="E221" s="16" t="s">
        <v>70</v>
      </c>
      <c r="F221" s="16" t="s">
        <v>85</v>
      </c>
      <c r="G221" s="16" t="s">
        <v>21</v>
      </c>
      <c r="H221" s="15" t="s">
        <v>82</v>
      </c>
      <c r="I221" s="16" t="s">
        <v>19</v>
      </c>
      <c r="J221" s="53">
        <f>J222</f>
        <v>200</v>
      </c>
    </row>
    <row r="222" spans="1:10" hidden="1" x14ac:dyDescent="0.3">
      <c r="A222" s="41" t="s">
        <v>37</v>
      </c>
      <c r="B222" s="14">
        <v>601</v>
      </c>
      <c r="C222" s="15" t="s">
        <v>54</v>
      </c>
      <c r="D222" s="15" t="s">
        <v>80</v>
      </c>
      <c r="E222" s="16" t="s">
        <v>70</v>
      </c>
      <c r="F222" s="16" t="s">
        <v>85</v>
      </c>
      <c r="G222" s="16" t="s">
        <v>21</v>
      </c>
      <c r="H222" s="15" t="s">
        <v>82</v>
      </c>
      <c r="I222" s="16" t="s">
        <v>38</v>
      </c>
      <c r="J222" s="53">
        <v>200</v>
      </c>
    </row>
    <row r="223" spans="1:10" ht="37.5" hidden="1" x14ac:dyDescent="0.3">
      <c r="A223" s="41" t="s">
        <v>184</v>
      </c>
      <c r="B223" s="14">
        <v>601</v>
      </c>
      <c r="C223" s="15" t="s">
        <v>54</v>
      </c>
      <c r="D223" s="15" t="s">
        <v>80</v>
      </c>
      <c r="E223" s="19" t="s">
        <v>70</v>
      </c>
      <c r="F223" s="16" t="s">
        <v>85</v>
      </c>
      <c r="G223" s="16" t="s">
        <v>44</v>
      </c>
      <c r="H223" s="15" t="s">
        <v>18</v>
      </c>
      <c r="I223" s="16" t="s">
        <v>19</v>
      </c>
      <c r="J223" s="53">
        <f>J224</f>
        <v>50</v>
      </c>
    </row>
    <row r="224" spans="1:10" ht="56.25" hidden="1" x14ac:dyDescent="0.3">
      <c r="A224" s="78" t="s">
        <v>83</v>
      </c>
      <c r="B224" s="14">
        <v>601</v>
      </c>
      <c r="C224" s="15" t="s">
        <v>54</v>
      </c>
      <c r="D224" s="15" t="s">
        <v>80</v>
      </c>
      <c r="E224" s="16" t="s">
        <v>70</v>
      </c>
      <c r="F224" s="16" t="s">
        <v>85</v>
      </c>
      <c r="G224" s="16" t="s">
        <v>44</v>
      </c>
      <c r="H224" s="15" t="s">
        <v>84</v>
      </c>
      <c r="I224" s="16" t="s">
        <v>19</v>
      </c>
      <c r="J224" s="53">
        <f>J225</f>
        <v>50</v>
      </c>
    </row>
    <row r="225" spans="1:10" ht="37.5" hidden="1" x14ac:dyDescent="0.3">
      <c r="A225" s="41" t="s">
        <v>35</v>
      </c>
      <c r="B225" s="14">
        <v>601</v>
      </c>
      <c r="C225" s="15" t="s">
        <v>54</v>
      </c>
      <c r="D225" s="15" t="s">
        <v>80</v>
      </c>
      <c r="E225" s="16" t="s">
        <v>70</v>
      </c>
      <c r="F225" s="16" t="s">
        <v>85</v>
      </c>
      <c r="G225" s="16" t="s">
        <v>44</v>
      </c>
      <c r="H225" s="15" t="s">
        <v>84</v>
      </c>
      <c r="I225" s="16" t="s">
        <v>36</v>
      </c>
      <c r="J225" s="53">
        <v>50</v>
      </c>
    </row>
    <row r="226" spans="1:10" ht="56.25" hidden="1" x14ac:dyDescent="0.3">
      <c r="A226" s="41" t="s">
        <v>326</v>
      </c>
      <c r="B226" s="14">
        <v>601</v>
      </c>
      <c r="C226" s="15" t="s">
        <v>54</v>
      </c>
      <c r="D226" s="15" t="s">
        <v>80</v>
      </c>
      <c r="E226" s="16" t="s">
        <v>70</v>
      </c>
      <c r="F226" s="16" t="s">
        <v>9</v>
      </c>
      <c r="G226" s="16" t="s">
        <v>16</v>
      </c>
      <c r="H226" s="15" t="s">
        <v>18</v>
      </c>
      <c r="I226" s="16" t="s">
        <v>19</v>
      </c>
      <c r="J226" s="53">
        <f>J227+J230+J233</f>
        <v>25</v>
      </c>
    </row>
    <row r="227" spans="1:10" ht="37.5" hidden="1" x14ac:dyDescent="0.3">
      <c r="A227" s="41" t="s">
        <v>327</v>
      </c>
      <c r="B227" s="14">
        <v>601</v>
      </c>
      <c r="C227" s="15" t="s">
        <v>54</v>
      </c>
      <c r="D227" s="15" t="s">
        <v>80</v>
      </c>
      <c r="E227" s="16" t="s">
        <v>70</v>
      </c>
      <c r="F227" s="16" t="s">
        <v>9</v>
      </c>
      <c r="G227" s="16" t="s">
        <v>21</v>
      </c>
      <c r="H227" s="15" t="s">
        <v>18</v>
      </c>
      <c r="I227" s="16" t="s">
        <v>19</v>
      </c>
      <c r="J227" s="53">
        <f>J228</f>
        <v>10</v>
      </c>
    </row>
    <row r="228" spans="1:10" ht="37.5" hidden="1" x14ac:dyDescent="0.3">
      <c r="A228" s="41" t="s">
        <v>345</v>
      </c>
      <c r="B228" s="14">
        <v>601</v>
      </c>
      <c r="C228" s="15" t="s">
        <v>54</v>
      </c>
      <c r="D228" s="15" t="s">
        <v>80</v>
      </c>
      <c r="E228" s="16" t="s">
        <v>70</v>
      </c>
      <c r="F228" s="16" t="s">
        <v>9</v>
      </c>
      <c r="G228" s="16" t="s">
        <v>21</v>
      </c>
      <c r="H228" s="15" t="s">
        <v>325</v>
      </c>
      <c r="I228" s="16" t="s">
        <v>19</v>
      </c>
      <c r="J228" s="53">
        <f>J229</f>
        <v>10</v>
      </c>
    </row>
    <row r="229" spans="1:10" ht="37.5" hidden="1" x14ac:dyDescent="0.3">
      <c r="A229" s="41" t="s">
        <v>35</v>
      </c>
      <c r="B229" s="14">
        <v>601</v>
      </c>
      <c r="C229" s="15" t="s">
        <v>54</v>
      </c>
      <c r="D229" s="15" t="s">
        <v>80</v>
      </c>
      <c r="E229" s="16" t="s">
        <v>70</v>
      </c>
      <c r="F229" s="16" t="s">
        <v>9</v>
      </c>
      <c r="G229" s="16" t="s">
        <v>21</v>
      </c>
      <c r="H229" s="15" t="s">
        <v>325</v>
      </c>
      <c r="I229" s="16" t="s">
        <v>36</v>
      </c>
      <c r="J229" s="53">
        <v>10</v>
      </c>
    </row>
    <row r="230" spans="1:10" ht="37.5" hidden="1" x14ac:dyDescent="0.3">
      <c r="A230" s="41" t="s">
        <v>330</v>
      </c>
      <c r="B230" s="14">
        <v>601</v>
      </c>
      <c r="C230" s="15" t="s">
        <v>54</v>
      </c>
      <c r="D230" s="15" t="s">
        <v>80</v>
      </c>
      <c r="E230" s="16" t="s">
        <v>70</v>
      </c>
      <c r="F230" s="16" t="s">
        <v>9</v>
      </c>
      <c r="G230" s="16" t="s">
        <v>44</v>
      </c>
      <c r="H230" s="15" t="s">
        <v>18</v>
      </c>
      <c r="I230" s="16" t="s">
        <v>19</v>
      </c>
      <c r="J230" s="53">
        <f>J232</f>
        <v>10</v>
      </c>
    </row>
    <row r="231" spans="1:10" ht="22.7" hidden="1" customHeight="1" x14ac:dyDescent="0.3">
      <c r="A231" s="41" t="s">
        <v>346</v>
      </c>
      <c r="B231" s="14">
        <v>601</v>
      </c>
      <c r="C231" s="15" t="s">
        <v>54</v>
      </c>
      <c r="D231" s="15" t="s">
        <v>80</v>
      </c>
      <c r="E231" s="16" t="s">
        <v>70</v>
      </c>
      <c r="F231" s="16" t="s">
        <v>9</v>
      </c>
      <c r="G231" s="16" t="s">
        <v>44</v>
      </c>
      <c r="H231" s="15" t="s">
        <v>328</v>
      </c>
      <c r="I231" s="16" t="s">
        <v>19</v>
      </c>
      <c r="J231" s="53">
        <f>J232</f>
        <v>10</v>
      </c>
    </row>
    <row r="232" spans="1:10" ht="37.5" hidden="1" x14ac:dyDescent="0.3">
      <c r="A232" s="41" t="s">
        <v>35</v>
      </c>
      <c r="B232" s="14">
        <v>601</v>
      </c>
      <c r="C232" s="15" t="s">
        <v>54</v>
      </c>
      <c r="D232" s="15" t="s">
        <v>80</v>
      </c>
      <c r="E232" s="16" t="s">
        <v>70</v>
      </c>
      <c r="F232" s="16" t="s">
        <v>9</v>
      </c>
      <c r="G232" s="16" t="s">
        <v>44</v>
      </c>
      <c r="H232" s="15" t="s">
        <v>328</v>
      </c>
      <c r="I232" s="16" t="s">
        <v>36</v>
      </c>
      <c r="J232" s="53">
        <v>10</v>
      </c>
    </row>
    <row r="233" spans="1:10" hidden="1" x14ac:dyDescent="0.3">
      <c r="A233" s="41" t="s">
        <v>331</v>
      </c>
      <c r="B233" s="14">
        <v>601</v>
      </c>
      <c r="C233" s="15" t="s">
        <v>54</v>
      </c>
      <c r="D233" s="15" t="s">
        <v>80</v>
      </c>
      <c r="E233" s="16" t="s">
        <v>70</v>
      </c>
      <c r="F233" s="16" t="s">
        <v>9</v>
      </c>
      <c r="G233" s="16" t="s">
        <v>24</v>
      </c>
      <c r="H233" s="15" t="s">
        <v>18</v>
      </c>
      <c r="I233" s="16" t="s">
        <v>19</v>
      </c>
      <c r="J233" s="53">
        <f>J235</f>
        <v>5</v>
      </c>
    </row>
    <row r="234" spans="1:10" hidden="1" x14ac:dyDescent="0.3">
      <c r="A234" s="41" t="s">
        <v>332</v>
      </c>
      <c r="B234" s="14">
        <v>601</v>
      </c>
      <c r="C234" s="15" t="s">
        <v>54</v>
      </c>
      <c r="D234" s="15" t="s">
        <v>80</v>
      </c>
      <c r="E234" s="16" t="s">
        <v>70</v>
      </c>
      <c r="F234" s="16" t="s">
        <v>9</v>
      </c>
      <c r="G234" s="16" t="s">
        <v>24</v>
      </c>
      <c r="H234" s="15" t="s">
        <v>329</v>
      </c>
      <c r="I234" s="16" t="s">
        <v>19</v>
      </c>
      <c r="J234" s="53">
        <f>J235</f>
        <v>5</v>
      </c>
    </row>
    <row r="235" spans="1:10" ht="37.5" hidden="1" x14ac:dyDescent="0.3">
      <c r="A235" s="41" t="s">
        <v>35</v>
      </c>
      <c r="B235" s="14">
        <v>601</v>
      </c>
      <c r="C235" s="15" t="s">
        <v>54</v>
      </c>
      <c r="D235" s="15" t="s">
        <v>80</v>
      </c>
      <c r="E235" s="16" t="s">
        <v>70</v>
      </c>
      <c r="F235" s="16" t="s">
        <v>9</v>
      </c>
      <c r="G235" s="16" t="s">
        <v>24</v>
      </c>
      <c r="H235" s="15" t="s">
        <v>329</v>
      </c>
      <c r="I235" s="16" t="s">
        <v>36</v>
      </c>
      <c r="J235" s="53">
        <v>5</v>
      </c>
    </row>
    <row r="236" spans="1:10" ht="56.25" hidden="1" x14ac:dyDescent="0.3">
      <c r="A236" s="41" t="s">
        <v>289</v>
      </c>
      <c r="B236" s="15" t="s">
        <v>211</v>
      </c>
      <c r="C236" s="15" t="s">
        <v>54</v>
      </c>
      <c r="D236" s="16">
        <v>12</v>
      </c>
      <c r="E236" s="19" t="s">
        <v>96</v>
      </c>
      <c r="F236" s="16" t="s">
        <v>17</v>
      </c>
      <c r="G236" s="16" t="s">
        <v>16</v>
      </c>
      <c r="H236" s="15" t="s">
        <v>18</v>
      </c>
      <c r="I236" s="16" t="s">
        <v>19</v>
      </c>
      <c r="J236" s="53">
        <f t="shared" ref="J236:J240" si="6">J237</f>
        <v>803.96</v>
      </c>
    </row>
    <row r="237" spans="1:10" ht="37.5" hidden="1" x14ac:dyDescent="0.3">
      <c r="A237" s="41" t="s">
        <v>343</v>
      </c>
      <c r="B237" s="15" t="s">
        <v>211</v>
      </c>
      <c r="C237" s="15" t="s">
        <v>54</v>
      </c>
      <c r="D237" s="16">
        <v>12</v>
      </c>
      <c r="E237" s="19" t="s">
        <v>96</v>
      </c>
      <c r="F237" s="16" t="s">
        <v>17</v>
      </c>
      <c r="G237" s="16" t="s">
        <v>21</v>
      </c>
      <c r="H237" s="15" t="s">
        <v>18</v>
      </c>
      <c r="I237" s="16" t="s">
        <v>19</v>
      </c>
      <c r="J237" s="53">
        <f>J240+J238</f>
        <v>803.96</v>
      </c>
    </row>
    <row r="238" spans="1:10" ht="37.5" hidden="1" x14ac:dyDescent="0.3">
      <c r="A238" s="140" t="s">
        <v>642</v>
      </c>
      <c r="B238" s="15" t="s">
        <v>211</v>
      </c>
      <c r="C238" s="15" t="s">
        <v>54</v>
      </c>
      <c r="D238" s="16">
        <v>12</v>
      </c>
      <c r="E238" s="19" t="s">
        <v>96</v>
      </c>
      <c r="F238" s="16" t="s">
        <v>17</v>
      </c>
      <c r="G238" s="16" t="s">
        <v>21</v>
      </c>
      <c r="H238" s="15" t="s">
        <v>646</v>
      </c>
      <c r="I238" s="16" t="s">
        <v>19</v>
      </c>
      <c r="J238" s="53">
        <f>J239</f>
        <v>800</v>
      </c>
    </row>
    <row r="239" spans="1:10" ht="37.5" hidden="1" x14ac:dyDescent="0.3">
      <c r="A239" s="41" t="s">
        <v>35</v>
      </c>
      <c r="B239" s="15" t="s">
        <v>211</v>
      </c>
      <c r="C239" s="15" t="s">
        <v>54</v>
      </c>
      <c r="D239" s="16">
        <v>12</v>
      </c>
      <c r="E239" s="19" t="s">
        <v>96</v>
      </c>
      <c r="F239" s="16" t="s">
        <v>17</v>
      </c>
      <c r="G239" s="16" t="s">
        <v>21</v>
      </c>
      <c r="H239" s="15" t="s">
        <v>646</v>
      </c>
      <c r="I239" s="16" t="s">
        <v>36</v>
      </c>
      <c r="J239" s="53">
        <v>800</v>
      </c>
    </row>
    <row r="240" spans="1:10" hidden="1" x14ac:dyDescent="0.3">
      <c r="A240" s="79" t="s">
        <v>393</v>
      </c>
      <c r="B240" s="15" t="s">
        <v>211</v>
      </c>
      <c r="C240" s="15" t="s">
        <v>54</v>
      </c>
      <c r="D240" s="16">
        <v>12</v>
      </c>
      <c r="E240" s="19" t="s">
        <v>96</v>
      </c>
      <c r="F240" s="16" t="s">
        <v>17</v>
      </c>
      <c r="G240" s="16" t="s">
        <v>21</v>
      </c>
      <c r="H240" s="15" t="s">
        <v>392</v>
      </c>
      <c r="I240" s="16" t="s">
        <v>19</v>
      </c>
      <c r="J240" s="53">
        <f t="shared" si="6"/>
        <v>3.96</v>
      </c>
    </row>
    <row r="241" spans="1:10" ht="37.5" hidden="1" x14ac:dyDescent="0.3">
      <c r="A241" s="41" t="s">
        <v>35</v>
      </c>
      <c r="B241" s="15" t="s">
        <v>211</v>
      </c>
      <c r="C241" s="15" t="s">
        <v>54</v>
      </c>
      <c r="D241" s="16">
        <v>12</v>
      </c>
      <c r="E241" s="19" t="s">
        <v>96</v>
      </c>
      <c r="F241" s="16" t="s">
        <v>17</v>
      </c>
      <c r="G241" s="16" t="s">
        <v>21</v>
      </c>
      <c r="H241" s="15" t="s">
        <v>392</v>
      </c>
      <c r="I241" s="16" t="s">
        <v>36</v>
      </c>
      <c r="J241" s="53">
        <v>3.96</v>
      </c>
    </row>
    <row r="242" spans="1:10" hidden="1" x14ac:dyDescent="0.3">
      <c r="A242" s="42" t="s">
        <v>89</v>
      </c>
      <c r="B242" s="14">
        <v>601</v>
      </c>
      <c r="C242" s="12" t="s">
        <v>70</v>
      </c>
      <c r="D242" s="12" t="s">
        <v>16</v>
      </c>
      <c r="E242" s="13" t="s">
        <v>16</v>
      </c>
      <c r="F242" s="13" t="s">
        <v>17</v>
      </c>
      <c r="G242" s="13" t="s">
        <v>16</v>
      </c>
      <c r="H242" s="12" t="s">
        <v>18</v>
      </c>
      <c r="I242" s="13" t="s">
        <v>19</v>
      </c>
      <c r="J242" s="52">
        <f>J288+J248+J254+J243</f>
        <v>39947.279999999999</v>
      </c>
    </row>
    <row r="243" spans="1:10" hidden="1" x14ac:dyDescent="0.3">
      <c r="A243" s="42" t="s">
        <v>570</v>
      </c>
      <c r="B243" s="14">
        <v>601</v>
      </c>
      <c r="C243" s="12" t="s">
        <v>70</v>
      </c>
      <c r="D243" s="12" t="s">
        <v>21</v>
      </c>
      <c r="E243" s="13" t="s">
        <v>16</v>
      </c>
      <c r="F243" s="13" t="s">
        <v>17</v>
      </c>
      <c r="G243" s="13" t="s">
        <v>16</v>
      </c>
      <c r="H243" s="12" t="s">
        <v>18</v>
      </c>
      <c r="I243" s="13" t="s">
        <v>19</v>
      </c>
      <c r="J243" s="52">
        <f>J244</f>
        <v>0</v>
      </c>
    </row>
    <row r="244" spans="1:10" ht="37.5" hidden="1" x14ac:dyDescent="0.3">
      <c r="A244" s="41" t="s">
        <v>445</v>
      </c>
      <c r="B244" s="14">
        <v>601</v>
      </c>
      <c r="C244" s="15" t="s">
        <v>70</v>
      </c>
      <c r="D244" s="15" t="s">
        <v>21</v>
      </c>
      <c r="E244" s="16" t="s">
        <v>371</v>
      </c>
      <c r="F244" s="16" t="s">
        <v>17</v>
      </c>
      <c r="G244" s="16" t="s">
        <v>16</v>
      </c>
      <c r="H244" s="15" t="s">
        <v>18</v>
      </c>
      <c r="I244" s="16" t="s">
        <v>19</v>
      </c>
      <c r="J244" s="53">
        <f>J245</f>
        <v>0</v>
      </c>
    </row>
    <row r="245" spans="1:10" hidden="1" x14ac:dyDescent="0.3">
      <c r="A245" s="71" t="s">
        <v>462</v>
      </c>
      <c r="B245" s="14">
        <v>601</v>
      </c>
      <c r="C245" s="15" t="s">
        <v>70</v>
      </c>
      <c r="D245" s="15" t="s">
        <v>21</v>
      </c>
      <c r="E245" s="16" t="s">
        <v>371</v>
      </c>
      <c r="F245" s="16" t="s">
        <v>26</v>
      </c>
      <c r="G245" s="16" t="s">
        <v>16</v>
      </c>
      <c r="H245" s="15" t="s">
        <v>18</v>
      </c>
      <c r="I245" s="16" t="s">
        <v>19</v>
      </c>
      <c r="J245" s="53">
        <f>J246</f>
        <v>0</v>
      </c>
    </row>
    <row r="246" spans="1:10" ht="56.25" hidden="1" x14ac:dyDescent="0.3">
      <c r="A246" s="41" t="s">
        <v>603</v>
      </c>
      <c r="B246" s="14">
        <v>601</v>
      </c>
      <c r="C246" s="15" t="s">
        <v>70</v>
      </c>
      <c r="D246" s="15" t="s">
        <v>21</v>
      </c>
      <c r="E246" s="16" t="s">
        <v>371</v>
      </c>
      <c r="F246" s="16" t="s">
        <v>26</v>
      </c>
      <c r="G246" s="16" t="s">
        <v>16</v>
      </c>
      <c r="H246" s="15" t="s">
        <v>599</v>
      </c>
      <c r="I246" s="16" t="s">
        <v>19</v>
      </c>
      <c r="J246" s="53">
        <f>J247</f>
        <v>0</v>
      </c>
    </row>
    <row r="247" spans="1:10" ht="37.5" hidden="1" x14ac:dyDescent="0.3">
      <c r="A247" s="41" t="s">
        <v>600</v>
      </c>
      <c r="B247" s="14">
        <v>601</v>
      </c>
      <c r="C247" s="15" t="s">
        <v>70</v>
      </c>
      <c r="D247" s="15" t="s">
        <v>21</v>
      </c>
      <c r="E247" s="16" t="s">
        <v>371</v>
      </c>
      <c r="F247" s="16" t="s">
        <v>26</v>
      </c>
      <c r="G247" s="16" t="s">
        <v>16</v>
      </c>
      <c r="H247" s="15" t="s">
        <v>599</v>
      </c>
      <c r="I247" s="16" t="s">
        <v>108</v>
      </c>
      <c r="J247" s="53">
        <v>0</v>
      </c>
    </row>
    <row r="248" spans="1:10" hidden="1" x14ac:dyDescent="0.3">
      <c r="A248" s="42" t="s">
        <v>216</v>
      </c>
      <c r="B248" s="13" t="s">
        <v>211</v>
      </c>
      <c r="C248" s="12" t="s">
        <v>70</v>
      </c>
      <c r="D248" s="12" t="s">
        <v>44</v>
      </c>
      <c r="E248" s="13" t="s">
        <v>16</v>
      </c>
      <c r="F248" s="13" t="s">
        <v>17</v>
      </c>
      <c r="G248" s="13" t="s">
        <v>16</v>
      </c>
      <c r="H248" s="12" t="s">
        <v>18</v>
      </c>
      <c r="I248" s="13" t="s">
        <v>19</v>
      </c>
      <c r="J248" s="52">
        <f>J249</f>
        <v>7.77</v>
      </c>
    </row>
    <row r="249" spans="1:10" ht="75" hidden="1" x14ac:dyDescent="0.3">
      <c r="A249" s="41" t="s">
        <v>278</v>
      </c>
      <c r="B249" s="14">
        <v>601</v>
      </c>
      <c r="C249" s="15" t="s">
        <v>70</v>
      </c>
      <c r="D249" s="15" t="s">
        <v>44</v>
      </c>
      <c r="E249" s="16" t="s">
        <v>55</v>
      </c>
      <c r="F249" s="16" t="s">
        <v>17</v>
      </c>
      <c r="G249" s="16" t="s">
        <v>16</v>
      </c>
      <c r="H249" s="15" t="s">
        <v>18</v>
      </c>
      <c r="I249" s="16" t="s">
        <v>19</v>
      </c>
      <c r="J249" s="53">
        <f>J250</f>
        <v>7.77</v>
      </c>
    </row>
    <row r="250" spans="1:10" ht="37.5" hidden="1" x14ac:dyDescent="0.3">
      <c r="A250" s="41" t="s">
        <v>275</v>
      </c>
      <c r="B250" s="14">
        <v>601</v>
      </c>
      <c r="C250" s="15" t="s">
        <v>70</v>
      </c>
      <c r="D250" s="15" t="s">
        <v>44</v>
      </c>
      <c r="E250" s="16" t="s">
        <v>55</v>
      </c>
      <c r="F250" s="16" t="s">
        <v>26</v>
      </c>
      <c r="G250" s="16" t="s">
        <v>16</v>
      </c>
      <c r="H250" s="15" t="s">
        <v>18</v>
      </c>
      <c r="I250" s="16" t="s">
        <v>19</v>
      </c>
      <c r="J250" s="53">
        <f t="shared" ref="J250:J252" si="7">J251</f>
        <v>7.77</v>
      </c>
    </row>
    <row r="251" spans="1:10" ht="37.5" hidden="1" x14ac:dyDescent="0.3">
      <c r="A251" s="41" t="s">
        <v>276</v>
      </c>
      <c r="B251" s="14">
        <v>601</v>
      </c>
      <c r="C251" s="15" t="s">
        <v>70</v>
      </c>
      <c r="D251" s="15" t="s">
        <v>44</v>
      </c>
      <c r="E251" s="16" t="s">
        <v>55</v>
      </c>
      <c r="F251" s="16" t="s">
        <v>26</v>
      </c>
      <c r="G251" s="16" t="s">
        <v>21</v>
      </c>
      <c r="H251" s="15" t="s">
        <v>18</v>
      </c>
      <c r="I251" s="16" t="s">
        <v>19</v>
      </c>
      <c r="J251" s="53">
        <f t="shared" si="7"/>
        <v>7.77</v>
      </c>
    </row>
    <row r="252" spans="1:10" hidden="1" x14ac:dyDescent="0.3">
      <c r="A252" s="41" t="s">
        <v>347</v>
      </c>
      <c r="B252" s="14">
        <v>601</v>
      </c>
      <c r="C252" s="15" t="s">
        <v>70</v>
      </c>
      <c r="D252" s="15" t="s">
        <v>44</v>
      </c>
      <c r="E252" s="16" t="s">
        <v>55</v>
      </c>
      <c r="F252" s="16" t="s">
        <v>26</v>
      </c>
      <c r="G252" s="16" t="s">
        <v>21</v>
      </c>
      <c r="H252" s="15" t="s">
        <v>277</v>
      </c>
      <c r="I252" s="16" t="s">
        <v>19</v>
      </c>
      <c r="J252" s="53">
        <f t="shared" si="7"/>
        <v>7.77</v>
      </c>
    </row>
    <row r="253" spans="1:10" ht="37.5" hidden="1" x14ac:dyDescent="0.3">
      <c r="A253" s="41" t="s">
        <v>35</v>
      </c>
      <c r="B253" s="14">
        <v>601</v>
      </c>
      <c r="C253" s="15" t="s">
        <v>70</v>
      </c>
      <c r="D253" s="15" t="s">
        <v>44</v>
      </c>
      <c r="E253" s="16" t="s">
        <v>55</v>
      </c>
      <c r="F253" s="16" t="s">
        <v>26</v>
      </c>
      <c r="G253" s="16" t="s">
        <v>21</v>
      </c>
      <c r="H253" s="15" t="s">
        <v>277</v>
      </c>
      <c r="I253" s="16" t="s">
        <v>36</v>
      </c>
      <c r="J253" s="53">
        <v>7.77</v>
      </c>
    </row>
    <row r="254" spans="1:10" hidden="1" x14ac:dyDescent="0.3">
      <c r="A254" s="42" t="s">
        <v>232</v>
      </c>
      <c r="B254" s="13" t="s">
        <v>211</v>
      </c>
      <c r="C254" s="12" t="s">
        <v>70</v>
      </c>
      <c r="D254" s="12" t="s">
        <v>24</v>
      </c>
      <c r="E254" s="13" t="s">
        <v>16</v>
      </c>
      <c r="F254" s="12" t="s">
        <v>17</v>
      </c>
      <c r="G254" s="13" t="s">
        <v>16</v>
      </c>
      <c r="H254" s="12" t="s">
        <v>18</v>
      </c>
      <c r="I254" s="13" t="s">
        <v>19</v>
      </c>
      <c r="J254" s="52">
        <f>J255+J283+J276</f>
        <v>38792.699999999997</v>
      </c>
    </row>
    <row r="255" spans="1:10" ht="75" hidden="1" x14ac:dyDescent="0.3">
      <c r="A255" s="41" t="s">
        <v>278</v>
      </c>
      <c r="B255" s="14">
        <v>601</v>
      </c>
      <c r="C255" s="15" t="s">
        <v>70</v>
      </c>
      <c r="D255" s="15" t="s">
        <v>24</v>
      </c>
      <c r="E255" s="16" t="s">
        <v>55</v>
      </c>
      <c r="F255" s="15" t="s">
        <v>17</v>
      </c>
      <c r="G255" s="16" t="s">
        <v>16</v>
      </c>
      <c r="H255" s="15" t="s">
        <v>18</v>
      </c>
      <c r="I255" s="16" t="s">
        <v>19</v>
      </c>
      <c r="J255" s="53">
        <f>J256+J268+J272</f>
        <v>35414.239999999998</v>
      </c>
    </row>
    <row r="256" spans="1:10" ht="37.5" hidden="1" x14ac:dyDescent="0.3">
      <c r="A256" s="41" t="s">
        <v>283</v>
      </c>
      <c r="B256" s="14">
        <v>601</v>
      </c>
      <c r="C256" s="15" t="s">
        <v>70</v>
      </c>
      <c r="D256" s="15" t="s">
        <v>24</v>
      </c>
      <c r="E256" s="16" t="s">
        <v>55</v>
      </c>
      <c r="F256" s="15" t="s">
        <v>85</v>
      </c>
      <c r="G256" s="16" t="s">
        <v>16</v>
      </c>
      <c r="H256" s="15" t="s">
        <v>18</v>
      </c>
      <c r="I256" s="16" t="s">
        <v>19</v>
      </c>
      <c r="J256" s="50">
        <f>J257+J260+J263</f>
        <v>17842.25</v>
      </c>
    </row>
    <row r="257" spans="1:10" hidden="1" x14ac:dyDescent="0.3">
      <c r="A257" s="41" t="s">
        <v>245</v>
      </c>
      <c r="B257" s="16" t="s">
        <v>211</v>
      </c>
      <c r="C257" s="15" t="s">
        <v>70</v>
      </c>
      <c r="D257" s="15" t="s">
        <v>24</v>
      </c>
      <c r="E257" s="16" t="s">
        <v>55</v>
      </c>
      <c r="F257" s="16" t="s">
        <v>85</v>
      </c>
      <c r="G257" s="16" t="s">
        <v>44</v>
      </c>
      <c r="H257" s="15" t="s">
        <v>18</v>
      </c>
      <c r="I257" s="16" t="s">
        <v>19</v>
      </c>
      <c r="J257" s="53">
        <f>J258</f>
        <v>1036.8</v>
      </c>
    </row>
    <row r="258" spans="1:10" hidden="1" x14ac:dyDescent="0.3">
      <c r="A258" s="41" t="s">
        <v>284</v>
      </c>
      <c r="B258" s="14">
        <v>601</v>
      </c>
      <c r="C258" s="15" t="s">
        <v>70</v>
      </c>
      <c r="D258" s="15" t="s">
        <v>24</v>
      </c>
      <c r="E258" s="16" t="s">
        <v>55</v>
      </c>
      <c r="F258" s="16" t="s">
        <v>85</v>
      </c>
      <c r="G258" s="16" t="s">
        <v>44</v>
      </c>
      <c r="H258" s="15" t="s">
        <v>220</v>
      </c>
      <c r="I258" s="16" t="s">
        <v>19</v>
      </c>
      <c r="J258" s="53">
        <f>J259</f>
        <v>1036.8</v>
      </c>
    </row>
    <row r="259" spans="1:10" ht="37.5" hidden="1" x14ac:dyDescent="0.3">
      <c r="A259" s="41" t="s">
        <v>35</v>
      </c>
      <c r="B259" s="14">
        <v>601</v>
      </c>
      <c r="C259" s="15" t="s">
        <v>70</v>
      </c>
      <c r="D259" s="15" t="s">
        <v>24</v>
      </c>
      <c r="E259" s="16" t="s">
        <v>55</v>
      </c>
      <c r="F259" s="16" t="s">
        <v>85</v>
      </c>
      <c r="G259" s="16" t="s">
        <v>44</v>
      </c>
      <c r="H259" s="15" t="s">
        <v>220</v>
      </c>
      <c r="I259" s="16" t="s">
        <v>36</v>
      </c>
      <c r="J259" s="53">
        <v>1036.8</v>
      </c>
    </row>
    <row r="260" spans="1:10" hidden="1" x14ac:dyDescent="0.3">
      <c r="A260" s="41" t="s">
        <v>246</v>
      </c>
      <c r="B260" s="14">
        <v>601</v>
      </c>
      <c r="C260" s="15" t="s">
        <v>70</v>
      </c>
      <c r="D260" s="15" t="s">
        <v>24</v>
      </c>
      <c r="E260" s="16" t="s">
        <v>55</v>
      </c>
      <c r="F260" s="16" t="s">
        <v>85</v>
      </c>
      <c r="G260" s="16" t="s">
        <v>54</v>
      </c>
      <c r="H260" s="15" t="s">
        <v>18</v>
      </c>
      <c r="I260" s="16" t="s">
        <v>19</v>
      </c>
      <c r="J260" s="53">
        <f>J261</f>
        <v>14240.26</v>
      </c>
    </row>
    <row r="261" spans="1:10" hidden="1" x14ac:dyDescent="0.3">
      <c r="A261" s="41" t="s">
        <v>221</v>
      </c>
      <c r="B261" s="14">
        <v>601</v>
      </c>
      <c r="C261" s="15" t="s">
        <v>70</v>
      </c>
      <c r="D261" s="15" t="s">
        <v>24</v>
      </c>
      <c r="E261" s="16" t="s">
        <v>55</v>
      </c>
      <c r="F261" s="16" t="s">
        <v>85</v>
      </c>
      <c r="G261" s="16" t="s">
        <v>54</v>
      </c>
      <c r="H261" s="15" t="s">
        <v>222</v>
      </c>
      <c r="I261" s="16" t="s">
        <v>19</v>
      </c>
      <c r="J261" s="53">
        <f>J262</f>
        <v>14240.26</v>
      </c>
    </row>
    <row r="262" spans="1:10" ht="37.5" hidden="1" x14ac:dyDescent="0.3">
      <c r="A262" s="41" t="s">
        <v>35</v>
      </c>
      <c r="B262" s="14">
        <v>601</v>
      </c>
      <c r="C262" s="15" t="s">
        <v>70</v>
      </c>
      <c r="D262" s="15" t="s">
        <v>24</v>
      </c>
      <c r="E262" s="16" t="s">
        <v>55</v>
      </c>
      <c r="F262" s="16" t="s">
        <v>85</v>
      </c>
      <c r="G262" s="16" t="s">
        <v>54</v>
      </c>
      <c r="H262" s="15" t="s">
        <v>222</v>
      </c>
      <c r="I262" s="16" t="s">
        <v>36</v>
      </c>
      <c r="J262" s="53">
        <v>14240.26</v>
      </c>
    </row>
    <row r="263" spans="1:10" hidden="1" x14ac:dyDescent="0.3">
      <c r="A263" s="41" t="s">
        <v>430</v>
      </c>
      <c r="B263" s="14">
        <v>601</v>
      </c>
      <c r="C263" s="15" t="s">
        <v>70</v>
      </c>
      <c r="D263" s="15" t="s">
        <v>24</v>
      </c>
      <c r="E263" s="16" t="s">
        <v>55</v>
      </c>
      <c r="F263" s="16" t="s">
        <v>85</v>
      </c>
      <c r="G263" s="16" t="s">
        <v>70</v>
      </c>
      <c r="H263" s="15" t="s">
        <v>18</v>
      </c>
      <c r="I263" s="16" t="s">
        <v>19</v>
      </c>
      <c r="J263" s="53">
        <f>J264+J266</f>
        <v>2565.19</v>
      </c>
    </row>
    <row r="264" spans="1:10" ht="75" hidden="1" x14ac:dyDescent="0.3">
      <c r="A264" s="70" t="s">
        <v>532</v>
      </c>
      <c r="B264" s="14">
        <v>601</v>
      </c>
      <c r="C264" s="15" t="s">
        <v>70</v>
      </c>
      <c r="D264" s="15" t="s">
        <v>24</v>
      </c>
      <c r="E264" s="16" t="s">
        <v>55</v>
      </c>
      <c r="F264" s="16" t="s">
        <v>85</v>
      </c>
      <c r="G264" s="16" t="s">
        <v>70</v>
      </c>
      <c r="H264" s="15" t="s">
        <v>471</v>
      </c>
      <c r="I264" s="16" t="s">
        <v>19</v>
      </c>
      <c r="J264" s="53">
        <f>J265</f>
        <v>2333.19</v>
      </c>
    </row>
    <row r="265" spans="1:10" ht="37.5" hidden="1" x14ac:dyDescent="0.3">
      <c r="A265" s="41" t="s">
        <v>35</v>
      </c>
      <c r="B265" s="14">
        <v>601</v>
      </c>
      <c r="C265" s="15" t="s">
        <v>70</v>
      </c>
      <c r="D265" s="15" t="s">
        <v>24</v>
      </c>
      <c r="E265" s="16" t="s">
        <v>55</v>
      </c>
      <c r="F265" s="16" t="s">
        <v>85</v>
      </c>
      <c r="G265" s="16" t="s">
        <v>70</v>
      </c>
      <c r="H265" s="15" t="s">
        <v>471</v>
      </c>
      <c r="I265" s="16" t="s">
        <v>36</v>
      </c>
      <c r="J265" s="53">
        <v>2333.19</v>
      </c>
    </row>
    <row r="266" spans="1:10" ht="93.75" hidden="1" x14ac:dyDescent="0.3">
      <c r="A266" s="70" t="s">
        <v>533</v>
      </c>
      <c r="B266" s="14">
        <v>601</v>
      </c>
      <c r="C266" s="15" t="s">
        <v>70</v>
      </c>
      <c r="D266" s="15" t="s">
        <v>24</v>
      </c>
      <c r="E266" s="16" t="s">
        <v>55</v>
      </c>
      <c r="F266" s="16" t="s">
        <v>85</v>
      </c>
      <c r="G266" s="16" t="s">
        <v>70</v>
      </c>
      <c r="H266" s="15" t="s">
        <v>472</v>
      </c>
      <c r="I266" s="16" t="s">
        <v>19</v>
      </c>
      <c r="J266" s="53">
        <f>J267</f>
        <v>232</v>
      </c>
    </row>
    <row r="267" spans="1:10" ht="37.5" hidden="1" x14ac:dyDescent="0.3">
      <c r="A267" s="41" t="s">
        <v>35</v>
      </c>
      <c r="B267" s="14">
        <v>601</v>
      </c>
      <c r="C267" s="15" t="s">
        <v>70</v>
      </c>
      <c r="D267" s="15" t="s">
        <v>24</v>
      </c>
      <c r="E267" s="16" t="s">
        <v>55</v>
      </c>
      <c r="F267" s="16" t="s">
        <v>85</v>
      </c>
      <c r="G267" s="16" t="s">
        <v>70</v>
      </c>
      <c r="H267" s="15" t="s">
        <v>472</v>
      </c>
      <c r="I267" s="16" t="s">
        <v>36</v>
      </c>
      <c r="J267" s="53">
        <v>232</v>
      </c>
    </row>
    <row r="268" spans="1:10" ht="37.5" hidden="1" x14ac:dyDescent="0.3">
      <c r="A268" s="41" t="s">
        <v>242</v>
      </c>
      <c r="B268" s="14">
        <v>601</v>
      </c>
      <c r="C268" s="15" t="s">
        <v>70</v>
      </c>
      <c r="D268" s="15" t="s">
        <v>24</v>
      </c>
      <c r="E268" s="16" t="s">
        <v>55</v>
      </c>
      <c r="F268" s="15" t="s">
        <v>9</v>
      </c>
      <c r="G268" s="16" t="s">
        <v>16</v>
      </c>
      <c r="H268" s="15" t="s">
        <v>18</v>
      </c>
      <c r="I268" s="16" t="s">
        <v>19</v>
      </c>
      <c r="J268" s="53">
        <f t="shared" ref="J268:J269" si="8">J269</f>
        <v>10543.93</v>
      </c>
    </row>
    <row r="269" spans="1:10" ht="37.5" hidden="1" x14ac:dyDescent="0.3">
      <c r="A269" s="41" t="s">
        <v>279</v>
      </c>
      <c r="B269" s="16" t="s">
        <v>211</v>
      </c>
      <c r="C269" s="15" t="s">
        <v>70</v>
      </c>
      <c r="D269" s="15" t="s">
        <v>24</v>
      </c>
      <c r="E269" s="16" t="s">
        <v>55</v>
      </c>
      <c r="F269" s="16" t="s">
        <v>9</v>
      </c>
      <c r="G269" s="16" t="s">
        <v>21</v>
      </c>
      <c r="H269" s="15" t="s">
        <v>18</v>
      </c>
      <c r="I269" s="16" t="s">
        <v>19</v>
      </c>
      <c r="J269" s="53">
        <f t="shared" si="8"/>
        <v>10543.93</v>
      </c>
    </row>
    <row r="270" spans="1:10" hidden="1" x14ac:dyDescent="0.3">
      <c r="A270" s="41" t="s">
        <v>282</v>
      </c>
      <c r="B270" s="14">
        <v>601</v>
      </c>
      <c r="C270" s="15" t="s">
        <v>70</v>
      </c>
      <c r="D270" s="15" t="s">
        <v>24</v>
      </c>
      <c r="E270" s="16" t="s">
        <v>55</v>
      </c>
      <c r="F270" s="16" t="s">
        <v>9</v>
      </c>
      <c r="G270" s="16" t="s">
        <v>21</v>
      </c>
      <c r="H270" s="15" t="s">
        <v>218</v>
      </c>
      <c r="I270" s="16" t="s">
        <v>19</v>
      </c>
      <c r="J270" s="53">
        <f>J271</f>
        <v>10543.93</v>
      </c>
    </row>
    <row r="271" spans="1:10" ht="37.5" hidden="1" x14ac:dyDescent="0.3">
      <c r="A271" s="41" t="s">
        <v>35</v>
      </c>
      <c r="B271" s="14">
        <v>601</v>
      </c>
      <c r="C271" s="15" t="s">
        <v>70</v>
      </c>
      <c r="D271" s="15" t="s">
        <v>24</v>
      </c>
      <c r="E271" s="16" t="s">
        <v>55</v>
      </c>
      <c r="F271" s="16" t="s">
        <v>9</v>
      </c>
      <c r="G271" s="16" t="s">
        <v>21</v>
      </c>
      <c r="H271" s="15" t="s">
        <v>218</v>
      </c>
      <c r="I271" s="16" t="s">
        <v>36</v>
      </c>
      <c r="J271" s="53">
        <v>10543.93</v>
      </c>
    </row>
    <row r="272" spans="1:10" ht="37.5" hidden="1" x14ac:dyDescent="0.3">
      <c r="A272" s="41" t="s">
        <v>567</v>
      </c>
      <c r="B272" s="14">
        <v>601</v>
      </c>
      <c r="C272" s="15" t="s">
        <v>70</v>
      </c>
      <c r="D272" s="15" t="s">
        <v>24</v>
      </c>
      <c r="E272" s="16" t="s">
        <v>55</v>
      </c>
      <c r="F272" s="16" t="s">
        <v>11</v>
      </c>
      <c r="G272" s="16" t="s">
        <v>16</v>
      </c>
      <c r="H272" s="15" t="s">
        <v>18</v>
      </c>
      <c r="I272" s="16" t="s">
        <v>19</v>
      </c>
      <c r="J272" s="53">
        <f>J273</f>
        <v>7028.06</v>
      </c>
    </row>
    <row r="273" spans="1:10" ht="56.25" hidden="1" x14ac:dyDescent="0.3">
      <c r="A273" s="41" t="s">
        <v>568</v>
      </c>
      <c r="B273" s="14">
        <v>601</v>
      </c>
      <c r="C273" s="15" t="s">
        <v>70</v>
      </c>
      <c r="D273" s="15" t="s">
        <v>24</v>
      </c>
      <c r="E273" s="16" t="s">
        <v>55</v>
      </c>
      <c r="F273" s="16" t="s">
        <v>11</v>
      </c>
      <c r="G273" s="16" t="s">
        <v>21</v>
      </c>
      <c r="H273" s="15" t="s">
        <v>18</v>
      </c>
      <c r="I273" s="16" t="s">
        <v>19</v>
      </c>
      <c r="J273" s="53">
        <f>J274</f>
        <v>7028.06</v>
      </c>
    </row>
    <row r="274" spans="1:10" hidden="1" x14ac:dyDescent="0.3">
      <c r="A274" s="41" t="s">
        <v>569</v>
      </c>
      <c r="B274" s="14">
        <v>601</v>
      </c>
      <c r="C274" s="15" t="s">
        <v>70</v>
      </c>
      <c r="D274" s="15" t="s">
        <v>24</v>
      </c>
      <c r="E274" s="16" t="s">
        <v>55</v>
      </c>
      <c r="F274" s="16" t="s">
        <v>11</v>
      </c>
      <c r="G274" s="16" t="s">
        <v>21</v>
      </c>
      <c r="H274" s="15" t="s">
        <v>566</v>
      </c>
      <c r="I274" s="16" t="s">
        <v>19</v>
      </c>
      <c r="J274" s="53">
        <f>J275</f>
        <v>7028.06</v>
      </c>
    </row>
    <row r="275" spans="1:10" ht="37.5" hidden="1" x14ac:dyDescent="0.3">
      <c r="A275" s="51" t="s">
        <v>598</v>
      </c>
      <c r="B275" s="14">
        <v>601</v>
      </c>
      <c r="C275" s="15" t="s">
        <v>70</v>
      </c>
      <c r="D275" s="15" t="s">
        <v>24</v>
      </c>
      <c r="E275" s="16" t="s">
        <v>55</v>
      </c>
      <c r="F275" s="16" t="s">
        <v>11</v>
      </c>
      <c r="G275" s="16" t="s">
        <v>21</v>
      </c>
      <c r="H275" s="15" t="s">
        <v>566</v>
      </c>
      <c r="I275" s="16" t="s">
        <v>108</v>
      </c>
      <c r="J275" s="53">
        <v>7028.06</v>
      </c>
    </row>
    <row r="276" spans="1:10" ht="56.25" hidden="1" x14ac:dyDescent="0.3">
      <c r="A276" s="41" t="s">
        <v>442</v>
      </c>
      <c r="B276" s="14">
        <v>601</v>
      </c>
      <c r="C276" s="15" t="s">
        <v>70</v>
      </c>
      <c r="D276" s="15" t="s">
        <v>24</v>
      </c>
      <c r="E276" s="16" t="s">
        <v>117</v>
      </c>
      <c r="F276" s="16" t="s">
        <v>17</v>
      </c>
      <c r="G276" s="16" t="s">
        <v>16</v>
      </c>
      <c r="H276" s="15" t="s">
        <v>18</v>
      </c>
      <c r="I276" s="16" t="s">
        <v>19</v>
      </c>
      <c r="J276" s="53">
        <f>J277+J280</f>
        <v>750</v>
      </c>
    </row>
    <row r="277" spans="1:10" hidden="1" x14ac:dyDescent="0.3">
      <c r="A277" s="41" t="s">
        <v>243</v>
      </c>
      <c r="B277" s="14">
        <v>601</v>
      </c>
      <c r="C277" s="15" t="s">
        <v>70</v>
      </c>
      <c r="D277" s="15" t="s">
        <v>24</v>
      </c>
      <c r="E277" s="16" t="s">
        <v>117</v>
      </c>
      <c r="F277" s="16" t="s">
        <v>17</v>
      </c>
      <c r="G277" s="16" t="s">
        <v>21</v>
      </c>
      <c r="H277" s="15" t="s">
        <v>18</v>
      </c>
      <c r="I277" s="16" t="s">
        <v>19</v>
      </c>
      <c r="J277" s="53">
        <f>J278</f>
        <v>720</v>
      </c>
    </row>
    <row r="278" spans="1:10" hidden="1" x14ac:dyDescent="0.3">
      <c r="A278" s="41" t="s">
        <v>244</v>
      </c>
      <c r="B278" s="14">
        <v>601</v>
      </c>
      <c r="C278" s="15" t="s">
        <v>70</v>
      </c>
      <c r="D278" s="15" t="s">
        <v>24</v>
      </c>
      <c r="E278" s="16" t="s">
        <v>117</v>
      </c>
      <c r="F278" s="16" t="s">
        <v>17</v>
      </c>
      <c r="G278" s="16" t="s">
        <v>21</v>
      </c>
      <c r="H278" s="15" t="s">
        <v>219</v>
      </c>
      <c r="I278" s="16" t="s">
        <v>19</v>
      </c>
      <c r="J278" s="53">
        <f>J279</f>
        <v>720</v>
      </c>
    </row>
    <row r="279" spans="1:10" ht="37.5" hidden="1" x14ac:dyDescent="0.3">
      <c r="A279" s="41" t="s">
        <v>35</v>
      </c>
      <c r="B279" s="14">
        <v>601</v>
      </c>
      <c r="C279" s="15" t="s">
        <v>70</v>
      </c>
      <c r="D279" s="15" t="s">
        <v>24</v>
      </c>
      <c r="E279" s="16" t="s">
        <v>117</v>
      </c>
      <c r="F279" s="16" t="s">
        <v>17</v>
      </c>
      <c r="G279" s="16" t="s">
        <v>21</v>
      </c>
      <c r="H279" s="15" t="s">
        <v>219</v>
      </c>
      <c r="I279" s="16" t="s">
        <v>36</v>
      </c>
      <c r="J279" s="53">
        <v>720</v>
      </c>
    </row>
    <row r="280" spans="1:10" ht="37.5" hidden="1" x14ac:dyDescent="0.3">
      <c r="A280" s="78" t="s">
        <v>438</v>
      </c>
      <c r="B280" s="14">
        <v>601</v>
      </c>
      <c r="C280" s="15" t="s">
        <v>70</v>
      </c>
      <c r="D280" s="15" t="s">
        <v>24</v>
      </c>
      <c r="E280" s="16" t="s">
        <v>117</v>
      </c>
      <c r="F280" s="16" t="s">
        <v>17</v>
      </c>
      <c r="G280" s="16" t="s">
        <v>439</v>
      </c>
      <c r="H280" s="15" t="s">
        <v>18</v>
      </c>
      <c r="I280" s="16" t="s">
        <v>19</v>
      </c>
      <c r="J280" s="53">
        <f>J281</f>
        <v>30</v>
      </c>
    </row>
    <row r="281" spans="1:10" hidden="1" x14ac:dyDescent="0.3">
      <c r="A281" s="57" t="s">
        <v>440</v>
      </c>
      <c r="B281" s="14">
        <v>601</v>
      </c>
      <c r="C281" s="15" t="s">
        <v>70</v>
      </c>
      <c r="D281" s="15" t="s">
        <v>24</v>
      </c>
      <c r="E281" s="16" t="s">
        <v>117</v>
      </c>
      <c r="F281" s="16" t="s">
        <v>17</v>
      </c>
      <c r="G281" s="16" t="s">
        <v>439</v>
      </c>
      <c r="H281" s="15" t="s">
        <v>441</v>
      </c>
      <c r="I281" s="16" t="s">
        <v>19</v>
      </c>
      <c r="J281" s="53">
        <f>J282</f>
        <v>30</v>
      </c>
    </row>
    <row r="282" spans="1:10" ht="37.5" hidden="1" x14ac:dyDescent="0.3">
      <c r="A282" s="41" t="s">
        <v>35</v>
      </c>
      <c r="B282" s="14">
        <v>601</v>
      </c>
      <c r="C282" s="15" t="s">
        <v>70</v>
      </c>
      <c r="D282" s="15" t="s">
        <v>24</v>
      </c>
      <c r="E282" s="16" t="s">
        <v>117</v>
      </c>
      <c r="F282" s="16" t="s">
        <v>17</v>
      </c>
      <c r="G282" s="16" t="s">
        <v>439</v>
      </c>
      <c r="H282" s="15" t="s">
        <v>441</v>
      </c>
      <c r="I282" s="16" t="s">
        <v>36</v>
      </c>
      <c r="J282" s="53">
        <v>30</v>
      </c>
    </row>
    <row r="283" spans="1:10" ht="37.5" hidden="1" x14ac:dyDescent="0.3">
      <c r="A283" s="54" t="s">
        <v>212</v>
      </c>
      <c r="B283" s="14">
        <v>601</v>
      </c>
      <c r="C283" s="15" t="s">
        <v>70</v>
      </c>
      <c r="D283" s="15" t="s">
        <v>24</v>
      </c>
      <c r="E283" s="16" t="s">
        <v>217</v>
      </c>
      <c r="F283" s="16" t="s">
        <v>17</v>
      </c>
      <c r="G283" s="16" t="s">
        <v>16</v>
      </c>
      <c r="H283" s="15" t="s">
        <v>18</v>
      </c>
      <c r="I283" s="16" t="s">
        <v>19</v>
      </c>
      <c r="J283" s="53">
        <f>J284</f>
        <v>2628.46</v>
      </c>
    </row>
    <row r="284" spans="1:10" ht="37.5" hidden="1" x14ac:dyDescent="0.3">
      <c r="A284" s="80" t="s">
        <v>419</v>
      </c>
      <c r="B284" s="14">
        <v>601</v>
      </c>
      <c r="C284" s="15" t="s">
        <v>70</v>
      </c>
      <c r="D284" s="15" t="s">
        <v>24</v>
      </c>
      <c r="E284" s="16" t="s">
        <v>217</v>
      </c>
      <c r="F284" s="16" t="s">
        <v>17</v>
      </c>
      <c r="G284" s="16" t="s">
        <v>21</v>
      </c>
      <c r="H284" s="15" t="s">
        <v>18</v>
      </c>
      <c r="I284" s="16" t="s">
        <v>19</v>
      </c>
      <c r="J284" s="53">
        <f>J285</f>
        <v>2628.46</v>
      </c>
    </row>
    <row r="285" spans="1:10" hidden="1" x14ac:dyDescent="0.3">
      <c r="A285" s="41" t="s">
        <v>221</v>
      </c>
      <c r="B285" s="14">
        <v>601</v>
      </c>
      <c r="C285" s="15" t="s">
        <v>70</v>
      </c>
      <c r="D285" s="15" t="s">
        <v>24</v>
      </c>
      <c r="E285" s="16" t="s">
        <v>217</v>
      </c>
      <c r="F285" s="16" t="s">
        <v>17</v>
      </c>
      <c r="G285" s="16" t="s">
        <v>21</v>
      </c>
      <c r="H285" s="15" t="s">
        <v>222</v>
      </c>
      <c r="I285" s="16" t="s">
        <v>19</v>
      </c>
      <c r="J285" s="53">
        <f>J286+J287</f>
        <v>2628.46</v>
      </c>
    </row>
    <row r="286" spans="1:10" ht="37.5" hidden="1" x14ac:dyDescent="0.3">
      <c r="A286" s="41" t="s">
        <v>35</v>
      </c>
      <c r="B286" s="14">
        <v>601</v>
      </c>
      <c r="C286" s="15" t="s">
        <v>70</v>
      </c>
      <c r="D286" s="15" t="s">
        <v>24</v>
      </c>
      <c r="E286" s="16" t="s">
        <v>217</v>
      </c>
      <c r="F286" s="16" t="s">
        <v>17</v>
      </c>
      <c r="G286" s="16" t="s">
        <v>21</v>
      </c>
      <c r="H286" s="15" t="s">
        <v>222</v>
      </c>
      <c r="I286" s="16" t="s">
        <v>36</v>
      </c>
      <c r="J286" s="53">
        <v>2608.46</v>
      </c>
    </row>
    <row r="287" spans="1:10" hidden="1" x14ac:dyDescent="0.3">
      <c r="A287" s="41" t="s">
        <v>37</v>
      </c>
      <c r="B287" s="14">
        <v>601</v>
      </c>
      <c r="C287" s="15" t="s">
        <v>70</v>
      </c>
      <c r="D287" s="15" t="s">
        <v>24</v>
      </c>
      <c r="E287" s="16" t="s">
        <v>217</v>
      </c>
      <c r="F287" s="16" t="s">
        <v>17</v>
      </c>
      <c r="G287" s="16" t="s">
        <v>21</v>
      </c>
      <c r="H287" s="15" t="s">
        <v>222</v>
      </c>
      <c r="I287" s="16" t="s">
        <v>38</v>
      </c>
      <c r="J287" s="53">
        <v>20</v>
      </c>
    </row>
    <row r="288" spans="1:10" hidden="1" x14ac:dyDescent="0.3">
      <c r="A288" s="42" t="s">
        <v>317</v>
      </c>
      <c r="B288" s="11">
        <v>601</v>
      </c>
      <c r="C288" s="12" t="s">
        <v>70</v>
      </c>
      <c r="D288" s="12" t="s">
        <v>70</v>
      </c>
      <c r="E288" s="13" t="s">
        <v>16</v>
      </c>
      <c r="F288" s="13" t="s">
        <v>17</v>
      </c>
      <c r="G288" s="13" t="s">
        <v>16</v>
      </c>
      <c r="H288" s="12" t="s">
        <v>18</v>
      </c>
      <c r="I288" s="13" t="s">
        <v>19</v>
      </c>
      <c r="J288" s="52">
        <f>J289+J292</f>
        <v>1146.81</v>
      </c>
    </row>
    <row r="289" spans="1:10" ht="37.5" hidden="1" x14ac:dyDescent="0.3">
      <c r="A289" s="41" t="s">
        <v>139</v>
      </c>
      <c r="B289" s="14">
        <v>601</v>
      </c>
      <c r="C289" s="15" t="s">
        <v>70</v>
      </c>
      <c r="D289" s="15" t="s">
        <v>70</v>
      </c>
      <c r="E289" s="16" t="s">
        <v>90</v>
      </c>
      <c r="F289" s="16" t="s">
        <v>17</v>
      </c>
      <c r="G289" s="16" t="s">
        <v>16</v>
      </c>
      <c r="H289" s="15" t="s">
        <v>18</v>
      </c>
      <c r="I289" s="16" t="s">
        <v>19</v>
      </c>
      <c r="J289" s="53">
        <f t="shared" ref="J289:J293" si="9">J290</f>
        <v>146.81</v>
      </c>
    </row>
    <row r="290" spans="1:10" ht="37.5" hidden="1" x14ac:dyDescent="0.3">
      <c r="A290" s="57" t="s">
        <v>403</v>
      </c>
      <c r="B290" s="14">
        <v>601</v>
      </c>
      <c r="C290" s="22" t="s">
        <v>70</v>
      </c>
      <c r="D290" s="22" t="s">
        <v>70</v>
      </c>
      <c r="E290" s="23" t="s">
        <v>90</v>
      </c>
      <c r="F290" s="16" t="s">
        <v>17</v>
      </c>
      <c r="G290" s="23" t="s">
        <v>16</v>
      </c>
      <c r="H290" s="22" t="s">
        <v>91</v>
      </c>
      <c r="I290" s="16" t="s">
        <v>19</v>
      </c>
      <c r="J290" s="53">
        <f t="shared" si="9"/>
        <v>146.81</v>
      </c>
    </row>
    <row r="291" spans="1:10" ht="37.5" hidden="1" x14ac:dyDescent="0.3">
      <c r="A291" s="41" t="s">
        <v>35</v>
      </c>
      <c r="B291" s="14">
        <v>601</v>
      </c>
      <c r="C291" s="16" t="s">
        <v>70</v>
      </c>
      <c r="D291" s="16" t="s">
        <v>70</v>
      </c>
      <c r="E291" s="16" t="s">
        <v>90</v>
      </c>
      <c r="F291" s="16" t="s">
        <v>17</v>
      </c>
      <c r="G291" s="16" t="s">
        <v>16</v>
      </c>
      <c r="H291" s="15" t="s">
        <v>91</v>
      </c>
      <c r="I291" s="16" t="s">
        <v>36</v>
      </c>
      <c r="J291" s="53">
        <v>146.81</v>
      </c>
    </row>
    <row r="292" spans="1:10" ht="37.5" hidden="1" x14ac:dyDescent="0.3">
      <c r="A292" s="41" t="s">
        <v>445</v>
      </c>
      <c r="B292" s="14">
        <v>601</v>
      </c>
      <c r="C292" s="15" t="s">
        <v>70</v>
      </c>
      <c r="D292" s="15" t="s">
        <v>70</v>
      </c>
      <c r="E292" s="16" t="s">
        <v>371</v>
      </c>
      <c r="F292" s="16" t="s">
        <v>17</v>
      </c>
      <c r="G292" s="16" t="s">
        <v>16</v>
      </c>
      <c r="H292" s="15" t="s">
        <v>18</v>
      </c>
      <c r="I292" s="16" t="s">
        <v>19</v>
      </c>
      <c r="J292" s="53">
        <f t="shared" si="9"/>
        <v>1000</v>
      </c>
    </row>
    <row r="293" spans="1:10" hidden="1" x14ac:dyDescent="0.3">
      <c r="A293" s="71" t="s">
        <v>462</v>
      </c>
      <c r="B293" s="14">
        <v>601</v>
      </c>
      <c r="C293" s="22" t="s">
        <v>70</v>
      </c>
      <c r="D293" s="22" t="s">
        <v>70</v>
      </c>
      <c r="E293" s="23" t="s">
        <v>371</v>
      </c>
      <c r="F293" s="16" t="s">
        <v>26</v>
      </c>
      <c r="G293" s="23" t="s">
        <v>16</v>
      </c>
      <c r="H293" s="22" t="s">
        <v>18</v>
      </c>
      <c r="I293" s="16" t="s">
        <v>19</v>
      </c>
      <c r="J293" s="53">
        <f t="shared" si="9"/>
        <v>1000</v>
      </c>
    </row>
    <row r="294" spans="1:10" ht="37.5" hidden="1" x14ac:dyDescent="0.3">
      <c r="A294" s="41" t="s">
        <v>602</v>
      </c>
      <c r="B294" s="14">
        <v>601</v>
      </c>
      <c r="C294" s="16" t="s">
        <v>70</v>
      </c>
      <c r="D294" s="16" t="s">
        <v>70</v>
      </c>
      <c r="E294" s="16" t="s">
        <v>371</v>
      </c>
      <c r="F294" s="16" t="s">
        <v>26</v>
      </c>
      <c r="G294" s="16" t="s">
        <v>16</v>
      </c>
      <c r="H294" s="15" t="s">
        <v>601</v>
      </c>
      <c r="I294" s="16" t="s">
        <v>19</v>
      </c>
      <c r="J294" s="53">
        <f>J295</f>
        <v>1000</v>
      </c>
    </row>
    <row r="295" spans="1:10" ht="37.5" hidden="1" x14ac:dyDescent="0.3">
      <c r="A295" s="41" t="s">
        <v>600</v>
      </c>
      <c r="B295" s="14">
        <v>601</v>
      </c>
      <c r="C295" s="16" t="s">
        <v>70</v>
      </c>
      <c r="D295" s="16" t="s">
        <v>70</v>
      </c>
      <c r="E295" s="16" t="s">
        <v>371</v>
      </c>
      <c r="F295" s="16" t="s">
        <v>26</v>
      </c>
      <c r="G295" s="16" t="s">
        <v>16</v>
      </c>
      <c r="H295" s="15" t="s">
        <v>601</v>
      </c>
      <c r="I295" s="16" t="s">
        <v>108</v>
      </c>
      <c r="J295" s="53">
        <v>1000</v>
      </c>
    </row>
    <row r="296" spans="1:10" hidden="1" x14ac:dyDescent="0.3">
      <c r="A296" s="42" t="s">
        <v>103</v>
      </c>
      <c r="B296" s="11">
        <v>601</v>
      </c>
      <c r="C296" s="13" t="s">
        <v>55</v>
      </c>
      <c r="D296" s="12" t="s">
        <v>16</v>
      </c>
      <c r="E296" s="13" t="s">
        <v>16</v>
      </c>
      <c r="F296" s="13" t="s">
        <v>17</v>
      </c>
      <c r="G296" s="13" t="s">
        <v>16</v>
      </c>
      <c r="H296" s="12" t="s">
        <v>18</v>
      </c>
      <c r="I296" s="13" t="s">
        <v>19</v>
      </c>
      <c r="J296" s="52">
        <f>J297+J302+J307+J316</f>
        <v>316</v>
      </c>
    </row>
    <row r="297" spans="1:10" hidden="1" x14ac:dyDescent="0.3">
      <c r="A297" s="41" t="s">
        <v>104</v>
      </c>
      <c r="B297" s="14">
        <v>601</v>
      </c>
      <c r="C297" s="16" t="s">
        <v>55</v>
      </c>
      <c r="D297" s="15" t="s">
        <v>21</v>
      </c>
      <c r="E297" s="16" t="s">
        <v>16</v>
      </c>
      <c r="F297" s="16" t="s">
        <v>17</v>
      </c>
      <c r="G297" s="16" t="s">
        <v>16</v>
      </c>
      <c r="H297" s="15" t="s">
        <v>18</v>
      </c>
      <c r="I297" s="15" t="s">
        <v>19</v>
      </c>
      <c r="J297" s="81">
        <f>J298</f>
        <v>90</v>
      </c>
    </row>
    <row r="298" spans="1:10" ht="56.25" hidden="1" x14ac:dyDescent="0.3">
      <c r="A298" s="41" t="s">
        <v>450</v>
      </c>
      <c r="B298" s="14">
        <v>601</v>
      </c>
      <c r="C298" s="16" t="s">
        <v>55</v>
      </c>
      <c r="D298" s="15" t="s">
        <v>21</v>
      </c>
      <c r="E298" s="16" t="s">
        <v>140</v>
      </c>
      <c r="F298" s="16" t="s">
        <v>17</v>
      </c>
      <c r="G298" s="16" t="s">
        <v>16</v>
      </c>
      <c r="H298" s="15" t="s">
        <v>18</v>
      </c>
      <c r="I298" s="15" t="s">
        <v>19</v>
      </c>
      <c r="J298" s="81">
        <f>J299</f>
        <v>90</v>
      </c>
    </row>
    <row r="299" spans="1:10" ht="37.5" hidden="1" x14ac:dyDescent="0.3">
      <c r="A299" s="41" t="s">
        <v>451</v>
      </c>
      <c r="B299" s="14">
        <v>601</v>
      </c>
      <c r="C299" s="16" t="s">
        <v>55</v>
      </c>
      <c r="D299" s="15" t="s">
        <v>21</v>
      </c>
      <c r="E299" s="16" t="s">
        <v>140</v>
      </c>
      <c r="F299" s="16" t="s">
        <v>17</v>
      </c>
      <c r="G299" s="16" t="s">
        <v>93</v>
      </c>
      <c r="H299" s="15" t="s">
        <v>18</v>
      </c>
      <c r="I299" s="15" t="s">
        <v>19</v>
      </c>
      <c r="J299" s="81">
        <f>J300</f>
        <v>90</v>
      </c>
    </row>
    <row r="300" spans="1:10" s="20" customFormat="1" ht="37.5" hidden="1" x14ac:dyDescent="0.3">
      <c r="A300" s="41" t="s">
        <v>452</v>
      </c>
      <c r="B300" s="14">
        <v>601</v>
      </c>
      <c r="C300" s="16" t="s">
        <v>55</v>
      </c>
      <c r="D300" s="15" t="s">
        <v>21</v>
      </c>
      <c r="E300" s="16" t="s">
        <v>140</v>
      </c>
      <c r="F300" s="16" t="s">
        <v>17</v>
      </c>
      <c r="G300" s="16" t="s">
        <v>93</v>
      </c>
      <c r="H300" s="15" t="s">
        <v>453</v>
      </c>
      <c r="I300" s="15" t="s">
        <v>19</v>
      </c>
      <c r="J300" s="81">
        <f>J301</f>
        <v>90</v>
      </c>
    </row>
    <row r="301" spans="1:10" s="20" customFormat="1" ht="37.5" hidden="1" x14ac:dyDescent="0.3">
      <c r="A301" s="41" t="s">
        <v>35</v>
      </c>
      <c r="B301" s="14">
        <v>601</v>
      </c>
      <c r="C301" s="16" t="s">
        <v>55</v>
      </c>
      <c r="D301" s="15" t="s">
        <v>21</v>
      </c>
      <c r="E301" s="16" t="s">
        <v>140</v>
      </c>
      <c r="F301" s="16" t="s">
        <v>17</v>
      </c>
      <c r="G301" s="16" t="s">
        <v>93</v>
      </c>
      <c r="H301" s="15" t="s">
        <v>453</v>
      </c>
      <c r="I301" s="15" t="s">
        <v>36</v>
      </c>
      <c r="J301" s="81">
        <v>90</v>
      </c>
    </row>
    <row r="302" spans="1:10" s="20" customFormat="1" hidden="1" x14ac:dyDescent="0.3">
      <c r="A302" s="66" t="s">
        <v>106</v>
      </c>
      <c r="B302" s="13" t="s">
        <v>211</v>
      </c>
      <c r="C302" s="18" t="s">
        <v>55</v>
      </c>
      <c r="D302" s="13" t="s">
        <v>44</v>
      </c>
      <c r="E302" s="13" t="s">
        <v>16</v>
      </c>
      <c r="F302" s="13" t="s">
        <v>17</v>
      </c>
      <c r="G302" s="13" t="s">
        <v>16</v>
      </c>
      <c r="H302" s="12" t="s">
        <v>18</v>
      </c>
      <c r="I302" s="13" t="s">
        <v>19</v>
      </c>
      <c r="J302" s="52">
        <f>J303</f>
        <v>90</v>
      </c>
    </row>
    <row r="303" spans="1:10" s="20" customFormat="1" ht="56.25" hidden="1" x14ac:dyDescent="0.3">
      <c r="A303" s="41" t="s">
        <v>450</v>
      </c>
      <c r="B303" s="14">
        <v>601</v>
      </c>
      <c r="C303" s="16" t="s">
        <v>55</v>
      </c>
      <c r="D303" s="15" t="s">
        <v>44</v>
      </c>
      <c r="E303" s="16" t="s">
        <v>140</v>
      </c>
      <c r="F303" s="16" t="s">
        <v>17</v>
      </c>
      <c r="G303" s="16" t="s">
        <v>16</v>
      </c>
      <c r="H303" s="15" t="s">
        <v>18</v>
      </c>
      <c r="I303" s="15" t="s">
        <v>19</v>
      </c>
      <c r="J303" s="81">
        <f>J304</f>
        <v>90</v>
      </c>
    </row>
    <row r="304" spans="1:10" s="20" customFormat="1" ht="37.5" hidden="1" x14ac:dyDescent="0.3">
      <c r="A304" s="41" t="s">
        <v>454</v>
      </c>
      <c r="B304" s="14">
        <v>601</v>
      </c>
      <c r="C304" s="16" t="s">
        <v>55</v>
      </c>
      <c r="D304" s="15" t="s">
        <v>44</v>
      </c>
      <c r="E304" s="16" t="s">
        <v>140</v>
      </c>
      <c r="F304" s="16" t="s">
        <v>17</v>
      </c>
      <c r="G304" s="16" t="s">
        <v>93</v>
      </c>
      <c r="H304" s="15" t="s">
        <v>18</v>
      </c>
      <c r="I304" s="15" t="s">
        <v>19</v>
      </c>
      <c r="J304" s="81">
        <f>J305</f>
        <v>90</v>
      </c>
    </row>
    <row r="305" spans="1:10" s="20" customFormat="1" ht="37.5" hidden="1" x14ac:dyDescent="0.3">
      <c r="A305" s="41" t="s">
        <v>455</v>
      </c>
      <c r="B305" s="14">
        <v>601</v>
      </c>
      <c r="C305" s="16" t="s">
        <v>55</v>
      </c>
      <c r="D305" s="15" t="s">
        <v>44</v>
      </c>
      <c r="E305" s="16" t="s">
        <v>140</v>
      </c>
      <c r="F305" s="16" t="s">
        <v>17</v>
      </c>
      <c r="G305" s="16" t="s">
        <v>93</v>
      </c>
      <c r="H305" s="15" t="s">
        <v>453</v>
      </c>
      <c r="I305" s="15" t="s">
        <v>19</v>
      </c>
      <c r="J305" s="81">
        <f>J306</f>
        <v>90</v>
      </c>
    </row>
    <row r="306" spans="1:10" s="20" customFormat="1" ht="37.5" hidden="1" x14ac:dyDescent="0.3">
      <c r="A306" s="41" t="s">
        <v>35</v>
      </c>
      <c r="B306" s="14">
        <v>601</v>
      </c>
      <c r="C306" s="16" t="s">
        <v>55</v>
      </c>
      <c r="D306" s="15" t="s">
        <v>44</v>
      </c>
      <c r="E306" s="16" t="s">
        <v>140</v>
      </c>
      <c r="F306" s="16" t="s">
        <v>17</v>
      </c>
      <c r="G306" s="16" t="s">
        <v>93</v>
      </c>
      <c r="H306" s="15" t="s">
        <v>453</v>
      </c>
      <c r="I306" s="15" t="s">
        <v>36</v>
      </c>
      <c r="J306" s="81">
        <v>90</v>
      </c>
    </row>
    <row r="307" spans="1:10" s="20" customFormat="1" hidden="1" x14ac:dyDescent="0.3">
      <c r="A307" s="42" t="s">
        <v>157</v>
      </c>
      <c r="B307" s="11">
        <v>601</v>
      </c>
      <c r="C307" s="13" t="s">
        <v>55</v>
      </c>
      <c r="D307" s="12" t="s">
        <v>24</v>
      </c>
      <c r="E307" s="13" t="s">
        <v>16</v>
      </c>
      <c r="F307" s="13" t="s">
        <v>17</v>
      </c>
      <c r="G307" s="13" t="s">
        <v>16</v>
      </c>
      <c r="H307" s="12" t="s">
        <v>18</v>
      </c>
      <c r="I307" s="12" t="s">
        <v>19</v>
      </c>
      <c r="J307" s="82">
        <f>J312+J308</f>
        <v>56</v>
      </c>
    </row>
    <row r="308" spans="1:10" s="20" customFormat="1" ht="56.25" hidden="1" x14ac:dyDescent="0.3">
      <c r="A308" s="41" t="s">
        <v>450</v>
      </c>
      <c r="B308" s="14">
        <v>601</v>
      </c>
      <c r="C308" s="16" t="s">
        <v>55</v>
      </c>
      <c r="D308" s="15" t="s">
        <v>24</v>
      </c>
      <c r="E308" s="16" t="s">
        <v>140</v>
      </c>
      <c r="F308" s="16" t="s">
        <v>17</v>
      </c>
      <c r="G308" s="16" t="s">
        <v>16</v>
      </c>
      <c r="H308" s="15" t="s">
        <v>18</v>
      </c>
      <c r="I308" s="15" t="s">
        <v>19</v>
      </c>
      <c r="J308" s="81">
        <f>J309</f>
        <v>6</v>
      </c>
    </row>
    <row r="309" spans="1:10" s="20" customFormat="1" ht="37.5" hidden="1" x14ac:dyDescent="0.3">
      <c r="A309" s="41" t="s">
        <v>451</v>
      </c>
      <c r="B309" s="14">
        <v>601</v>
      </c>
      <c r="C309" s="16" t="s">
        <v>55</v>
      </c>
      <c r="D309" s="15" t="s">
        <v>24</v>
      </c>
      <c r="E309" s="16" t="s">
        <v>140</v>
      </c>
      <c r="F309" s="16" t="s">
        <v>17</v>
      </c>
      <c r="G309" s="16" t="s">
        <v>93</v>
      </c>
      <c r="H309" s="15" t="s">
        <v>18</v>
      </c>
      <c r="I309" s="15" t="s">
        <v>19</v>
      </c>
      <c r="J309" s="81">
        <f>J310</f>
        <v>6</v>
      </c>
    </row>
    <row r="310" spans="1:10" s="20" customFormat="1" ht="37.5" hidden="1" x14ac:dyDescent="0.3">
      <c r="A310" s="41" t="s">
        <v>452</v>
      </c>
      <c r="B310" s="14">
        <v>601</v>
      </c>
      <c r="C310" s="16" t="s">
        <v>55</v>
      </c>
      <c r="D310" s="15" t="s">
        <v>24</v>
      </c>
      <c r="E310" s="16" t="s">
        <v>140</v>
      </c>
      <c r="F310" s="16" t="s">
        <v>17</v>
      </c>
      <c r="G310" s="16" t="s">
        <v>93</v>
      </c>
      <c r="H310" s="15" t="s">
        <v>453</v>
      </c>
      <c r="I310" s="15" t="s">
        <v>19</v>
      </c>
      <c r="J310" s="81">
        <f>J311</f>
        <v>6</v>
      </c>
    </row>
    <row r="311" spans="1:10" s="20" customFormat="1" ht="37.5" hidden="1" x14ac:dyDescent="0.3">
      <c r="A311" s="41" t="s">
        <v>35</v>
      </c>
      <c r="B311" s="14">
        <v>601</v>
      </c>
      <c r="C311" s="16" t="s">
        <v>55</v>
      </c>
      <c r="D311" s="15" t="s">
        <v>24</v>
      </c>
      <c r="E311" s="16" t="s">
        <v>140</v>
      </c>
      <c r="F311" s="16" t="s">
        <v>17</v>
      </c>
      <c r="G311" s="16" t="s">
        <v>93</v>
      </c>
      <c r="H311" s="15" t="s">
        <v>453</v>
      </c>
      <c r="I311" s="15" t="s">
        <v>36</v>
      </c>
      <c r="J311" s="81">
        <v>6</v>
      </c>
    </row>
    <row r="312" spans="1:10" s="20" customFormat="1" ht="56.25" hidden="1" x14ac:dyDescent="0.3">
      <c r="A312" s="64" t="s">
        <v>351</v>
      </c>
      <c r="B312" s="14">
        <v>601</v>
      </c>
      <c r="C312" s="16" t="s">
        <v>55</v>
      </c>
      <c r="D312" s="15" t="s">
        <v>24</v>
      </c>
      <c r="E312" s="16" t="s">
        <v>93</v>
      </c>
      <c r="F312" s="16" t="s">
        <v>17</v>
      </c>
      <c r="G312" s="16" t="s">
        <v>16</v>
      </c>
      <c r="H312" s="15" t="s">
        <v>18</v>
      </c>
      <c r="I312" s="15" t="s">
        <v>19</v>
      </c>
      <c r="J312" s="81">
        <f>J313</f>
        <v>50</v>
      </c>
    </row>
    <row r="313" spans="1:10" s="20" customFormat="1" ht="37.5" hidden="1" x14ac:dyDescent="0.3">
      <c r="A313" s="41" t="s">
        <v>454</v>
      </c>
      <c r="B313" s="14">
        <v>601</v>
      </c>
      <c r="C313" s="16" t="s">
        <v>55</v>
      </c>
      <c r="D313" s="15" t="s">
        <v>24</v>
      </c>
      <c r="E313" s="16" t="s">
        <v>93</v>
      </c>
      <c r="F313" s="16" t="s">
        <v>17</v>
      </c>
      <c r="G313" s="16" t="s">
        <v>93</v>
      </c>
      <c r="H313" s="15" t="s">
        <v>18</v>
      </c>
      <c r="I313" s="15" t="s">
        <v>19</v>
      </c>
      <c r="J313" s="81">
        <f>J314</f>
        <v>50</v>
      </c>
    </row>
    <row r="314" spans="1:10" s="20" customFormat="1" ht="37.5" hidden="1" x14ac:dyDescent="0.3">
      <c r="A314" s="41" t="s">
        <v>455</v>
      </c>
      <c r="B314" s="14">
        <v>601</v>
      </c>
      <c r="C314" s="16" t="s">
        <v>55</v>
      </c>
      <c r="D314" s="15" t="s">
        <v>24</v>
      </c>
      <c r="E314" s="16" t="s">
        <v>93</v>
      </c>
      <c r="F314" s="16" t="s">
        <v>17</v>
      </c>
      <c r="G314" s="16" t="s">
        <v>93</v>
      </c>
      <c r="H314" s="15" t="s">
        <v>453</v>
      </c>
      <c r="I314" s="15" t="s">
        <v>19</v>
      </c>
      <c r="J314" s="81">
        <f>J315</f>
        <v>50</v>
      </c>
    </row>
    <row r="315" spans="1:10" s="20" customFormat="1" ht="37.5" hidden="1" x14ac:dyDescent="0.3">
      <c r="A315" s="41" t="s">
        <v>35</v>
      </c>
      <c r="B315" s="14">
        <v>601</v>
      </c>
      <c r="C315" s="16" t="s">
        <v>55</v>
      </c>
      <c r="D315" s="15" t="s">
        <v>24</v>
      </c>
      <c r="E315" s="16" t="s">
        <v>93</v>
      </c>
      <c r="F315" s="16" t="s">
        <v>17</v>
      </c>
      <c r="G315" s="16" t="s">
        <v>93</v>
      </c>
      <c r="H315" s="15" t="s">
        <v>453</v>
      </c>
      <c r="I315" s="15" t="s">
        <v>36</v>
      </c>
      <c r="J315" s="81">
        <v>50</v>
      </c>
    </row>
    <row r="316" spans="1:10" s="20" customFormat="1" ht="37.5" hidden="1" x14ac:dyDescent="0.3">
      <c r="A316" s="64" t="s">
        <v>233</v>
      </c>
      <c r="B316" s="13" t="s">
        <v>211</v>
      </c>
      <c r="C316" s="18" t="s">
        <v>55</v>
      </c>
      <c r="D316" s="45" t="s">
        <v>70</v>
      </c>
      <c r="E316" s="13" t="s">
        <v>16</v>
      </c>
      <c r="F316" s="13" t="s">
        <v>17</v>
      </c>
      <c r="G316" s="13" t="s">
        <v>16</v>
      </c>
      <c r="H316" s="12" t="s">
        <v>18</v>
      </c>
      <c r="I316" s="13" t="s">
        <v>19</v>
      </c>
      <c r="J316" s="52">
        <f>J317</f>
        <v>80</v>
      </c>
    </row>
    <row r="317" spans="1:10" s="20" customFormat="1" ht="56.25" hidden="1" x14ac:dyDescent="0.3">
      <c r="A317" s="58" t="s">
        <v>257</v>
      </c>
      <c r="B317" s="16" t="s">
        <v>211</v>
      </c>
      <c r="C317" s="19" t="s">
        <v>55</v>
      </c>
      <c r="D317" s="32" t="s">
        <v>70</v>
      </c>
      <c r="E317" s="16" t="s">
        <v>141</v>
      </c>
      <c r="F317" s="16" t="s">
        <v>17</v>
      </c>
      <c r="G317" s="16" t="s">
        <v>16</v>
      </c>
      <c r="H317" s="15" t="s">
        <v>18</v>
      </c>
      <c r="I317" s="16" t="s">
        <v>19</v>
      </c>
      <c r="J317" s="53">
        <f>J318+J321</f>
        <v>80</v>
      </c>
    </row>
    <row r="318" spans="1:10" s="20" customFormat="1" ht="56.25" hidden="1" x14ac:dyDescent="0.3">
      <c r="A318" s="83" t="s">
        <v>385</v>
      </c>
      <c r="B318" s="16" t="s">
        <v>211</v>
      </c>
      <c r="C318" s="19" t="s">
        <v>55</v>
      </c>
      <c r="D318" s="32" t="s">
        <v>70</v>
      </c>
      <c r="E318" s="16" t="s">
        <v>141</v>
      </c>
      <c r="F318" s="16" t="s">
        <v>17</v>
      </c>
      <c r="G318" s="16" t="s">
        <v>21</v>
      </c>
      <c r="H318" s="15" t="s">
        <v>18</v>
      </c>
      <c r="I318" s="16" t="s">
        <v>19</v>
      </c>
      <c r="J318" s="53">
        <f>J319</f>
        <v>40</v>
      </c>
    </row>
    <row r="319" spans="1:10" s="20" customFormat="1" ht="37.5" hidden="1" x14ac:dyDescent="0.3">
      <c r="A319" s="54" t="s">
        <v>68</v>
      </c>
      <c r="B319" s="16" t="s">
        <v>211</v>
      </c>
      <c r="C319" s="19" t="s">
        <v>55</v>
      </c>
      <c r="D319" s="32" t="s">
        <v>70</v>
      </c>
      <c r="E319" s="16" t="s">
        <v>141</v>
      </c>
      <c r="F319" s="16" t="s">
        <v>17</v>
      </c>
      <c r="G319" s="16" t="s">
        <v>21</v>
      </c>
      <c r="H319" s="15" t="s">
        <v>69</v>
      </c>
      <c r="I319" s="16" t="s">
        <v>19</v>
      </c>
      <c r="J319" s="53">
        <f>J320</f>
        <v>40</v>
      </c>
    </row>
    <row r="320" spans="1:10" ht="37.5" hidden="1" x14ac:dyDescent="0.3">
      <c r="A320" s="41" t="s">
        <v>35</v>
      </c>
      <c r="B320" s="16" t="s">
        <v>211</v>
      </c>
      <c r="C320" s="19" t="s">
        <v>55</v>
      </c>
      <c r="D320" s="32" t="s">
        <v>70</v>
      </c>
      <c r="E320" s="16" t="s">
        <v>141</v>
      </c>
      <c r="F320" s="16" t="s">
        <v>17</v>
      </c>
      <c r="G320" s="16" t="s">
        <v>21</v>
      </c>
      <c r="H320" s="15" t="s">
        <v>69</v>
      </c>
      <c r="I320" s="16" t="s">
        <v>36</v>
      </c>
      <c r="J320" s="53">
        <v>40</v>
      </c>
    </row>
    <row r="321" spans="1:10" ht="56.25" hidden="1" x14ac:dyDescent="0.3">
      <c r="A321" s="83" t="s">
        <v>386</v>
      </c>
      <c r="B321" s="16" t="s">
        <v>211</v>
      </c>
      <c r="C321" s="19" t="s">
        <v>55</v>
      </c>
      <c r="D321" s="32" t="s">
        <v>70</v>
      </c>
      <c r="E321" s="16" t="s">
        <v>141</v>
      </c>
      <c r="F321" s="16" t="s">
        <v>17</v>
      </c>
      <c r="G321" s="16" t="s">
        <v>24</v>
      </c>
      <c r="H321" s="15" t="s">
        <v>18</v>
      </c>
      <c r="I321" s="16" t="s">
        <v>19</v>
      </c>
      <c r="J321" s="53">
        <f>J322</f>
        <v>40</v>
      </c>
    </row>
    <row r="322" spans="1:10" ht="37.5" hidden="1" x14ac:dyDescent="0.3">
      <c r="A322" s="54" t="s">
        <v>68</v>
      </c>
      <c r="B322" s="16" t="s">
        <v>211</v>
      </c>
      <c r="C322" s="19" t="s">
        <v>55</v>
      </c>
      <c r="D322" s="32" t="s">
        <v>70</v>
      </c>
      <c r="E322" s="16" t="s">
        <v>141</v>
      </c>
      <c r="F322" s="16" t="s">
        <v>17</v>
      </c>
      <c r="G322" s="16" t="s">
        <v>24</v>
      </c>
      <c r="H322" s="15" t="s">
        <v>69</v>
      </c>
      <c r="I322" s="16" t="s">
        <v>19</v>
      </c>
      <c r="J322" s="53">
        <f>J323</f>
        <v>40</v>
      </c>
    </row>
    <row r="323" spans="1:10" ht="37.5" hidden="1" x14ac:dyDescent="0.3">
      <c r="A323" s="41" t="s">
        <v>35</v>
      </c>
      <c r="B323" s="16" t="s">
        <v>211</v>
      </c>
      <c r="C323" s="19" t="s">
        <v>55</v>
      </c>
      <c r="D323" s="32" t="s">
        <v>70</v>
      </c>
      <c r="E323" s="16" t="s">
        <v>141</v>
      </c>
      <c r="F323" s="16" t="s">
        <v>17</v>
      </c>
      <c r="G323" s="16" t="s">
        <v>24</v>
      </c>
      <c r="H323" s="15" t="s">
        <v>69</v>
      </c>
      <c r="I323" s="16" t="s">
        <v>36</v>
      </c>
      <c r="J323" s="53">
        <v>40</v>
      </c>
    </row>
    <row r="324" spans="1:10" hidden="1" x14ac:dyDescent="0.3">
      <c r="A324" s="84" t="s">
        <v>179</v>
      </c>
      <c r="B324" s="13" t="s">
        <v>211</v>
      </c>
      <c r="C324" s="18" t="s">
        <v>117</v>
      </c>
      <c r="D324" s="12" t="s">
        <v>16</v>
      </c>
      <c r="E324" s="13" t="s">
        <v>16</v>
      </c>
      <c r="F324" s="13" t="s">
        <v>17</v>
      </c>
      <c r="G324" s="13" t="s">
        <v>16</v>
      </c>
      <c r="H324" s="12" t="s">
        <v>18</v>
      </c>
      <c r="I324" s="13" t="s">
        <v>19</v>
      </c>
      <c r="J324" s="52">
        <f>J330+J325</f>
        <v>92</v>
      </c>
    </row>
    <row r="325" spans="1:10" hidden="1" x14ac:dyDescent="0.3">
      <c r="A325" s="156" t="s">
        <v>130</v>
      </c>
      <c r="B325" s="13" t="s">
        <v>211</v>
      </c>
      <c r="C325" s="18" t="s">
        <v>117</v>
      </c>
      <c r="D325" s="18" t="s">
        <v>21</v>
      </c>
      <c r="E325" s="13" t="s">
        <v>16</v>
      </c>
      <c r="F325" s="13" t="s">
        <v>17</v>
      </c>
      <c r="G325" s="13" t="s">
        <v>16</v>
      </c>
      <c r="H325" s="12" t="s">
        <v>18</v>
      </c>
      <c r="I325" s="13" t="s">
        <v>19</v>
      </c>
      <c r="J325" s="157">
        <f>J326</f>
        <v>72</v>
      </c>
    </row>
    <row r="326" spans="1:10" ht="56.25" hidden="1" x14ac:dyDescent="0.3">
      <c r="A326" s="146" t="s">
        <v>351</v>
      </c>
      <c r="B326" s="16" t="s">
        <v>211</v>
      </c>
      <c r="C326" s="19" t="s">
        <v>117</v>
      </c>
      <c r="D326" s="19" t="s">
        <v>21</v>
      </c>
      <c r="E326" s="16" t="s">
        <v>93</v>
      </c>
      <c r="F326" s="16" t="s">
        <v>17</v>
      </c>
      <c r="G326" s="16" t="s">
        <v>16</v>
      </c>
      <c r="H326" s="15" t="s">
        <v>18</v>
      </c>
      <c r="I326" s="16" t="s">
        <v>19</v>
      </c>
      <c r="J326" s="158">
        <f>J327</f>
        <v>72</v>
      </c>
    </row>
    <row r="327" spans="1:10" ht="37.5" hidden="1" x14ac:dyDescent="0.3">
      <c r="A327" s="41" t="s">
        <v>454</v>
      </c>
      <c r="B327" s="14">
        <v>601</v>
      </c>
      <c r="C327" s="19" t="s">
        <v>117</v>
      </c>
      <c r="D327" s="19" t="s">
        <v>21</v>
      </c>
      <c r="E327" s="16" t="s">
        <v>93</v>
      </c>
      <c r="F327" s="16" t="s">
        <v>17</v>
      </c>
      <c r="G327" s="16" t="s">
        <v>93</v>
      </c>
      <c r="H327" s="15" t="s">
        <v>18</v>
      </c>
      <c r="I327" s="15" t="s">
        <v>19</v>
      </c>
      <c r="J327" s="159">
        <f>J328</f>
        <v>72</v>
      </c>
    </row>
    <row r="328" spans="1:10" ht="37.5" hidden="1" x14ac:dyDescent="0.3">
      <c r="A328" s="41" t="s">
        <v>455</v>
      </c>
      <c r="B328" s="14">
        <v>601</v>
      </c>
      <c r="C328" s="19" t="s">
        <v>117</v>
      </c>
      <c r="D328" s="19" t="s">
        <v>21</v>
      </c>
      <c r="E328" s="16" t="s">
        <v>93</v>
      </c>
      <c r="F328" s="16" t="s">
        <v>17</v>
      </c>
      <c r="G328" s="16" t="s">
        <v>93</v>
      </c>
      <c r="H328" s="15" t="s">
        <v>453</v>
      </c>
      <c r="I328" s="15" t="s">
        <v>19</v>
      </c>
      <c r="J328" s="159">
        <f>J329</f>
        <v>72</v>
      </c>
    </row>
    <row r="329" spans="1:10" ht="37.5" hidden="1" x14ac:dyDescent="0.3">
      <c r="A329" s="41" t="s">
        <v>35</v>
      </c>
      <c r="B329" s="14">
        <v>601</v>
      </c>
      <c r="C329" s="19" t="s">
        <v>117</v>
      </c>
      <c r="D329" s="19" t="s">
        <v>21</v>
      </c>
      <c r="E329" s="16" t="s">
        <v>93</v>
      </c>
      <c r="F329" s="16" t="s">
        <v>17</v>
      </c>
      <c r="G329" s="16" t="s">
        <v>93</v>
      </c>
      <c r="H329" s="15" t="s">
        <v>453</v>
      </c>
      <c r="I329" s="15" t="s">
        <v>36</v>
      </c>
      <c r="J329" s="159">
        <v>72</v>
      </c>
    </row>
    <row r="330" spans="1:10" hidden="1" x14ac:dyDescent="0.3">
      <c r="A330" s="42" t="s">
        <v>307</v>
      </c>
      <c r="B330" s="13" t="s">
        <v>211</v>
      </c>
      <c r="C330" s="12" t="s">
        <v>117</v>
      </c>
      <c r="D330" s="12" t="s">
        <v>54</v>
      </c>
      <c r="E330" s="18" t="s">
        <v>16</v>
      </c>
      <c r="F330" s="13" t="s">
        <v>17</v>
      </c>
      <c r="G330" s="13" t="s">
        <v>16</v>
      </c>
      <c r="H330" s="12" t="s">
        <v>18</v>
      </c>
      <c r="I330" s="13" t="s">
        <v>19</v>
      </c>
      <c r="J330" s="52">
        <f t="shared" ref="J330:J332" si="10">J331</f>
        <v>20</v>
      </c>
    </row>
    <row r="331" spans="1:10" ht="75" hidden="1" x14ac:dyDescent="0.3">
      <c r="A331" s="64" t="s">
        <v>387</v>
      </c>
      <c r="B331" s="16" t="s">
        <v>211</v>
      </c>
      <c r="C331" s="19" t="s">
        <v>117</v>
      </c>
      <c r="D331" s="19" t="s">
        <v>54</v>
      </c>
      <c r="E331" s="16" t="s">
        <v>334</v>
      </c>
      <c r="F331" s="16" t="s">
        <v>17</v>
      </c>
      <c r="G331" s="16" t="s">
        <v>16</v>
      </c>
      <c r="H331" s="15" t="s">
        <v>18</v>
      </c>
      <c r="I331" s="16" t="s">
        <v>19</v>
      </c>
      <c r="J331" s="53">
        <f t="shared" si="10"/>
        <v>20</v>
      </c>
    </row>
    <row r="332" spans="1:10" ht="56.25" hidden="1" x14ac:dyDescent="0.3">
      <c r="A332" s="64" t="s">
        <v>336</v>
      </c>
      <c r="B332" s="16" t="s">
        <v>211</v>
      </c>
      <c r="C332" s="19" t="s">
        <v>117</v>
      </c>
      <c r="D332" s="19" t="s">
        <v>54</v>
      </c>
      <c r="E332" s="16" t="s">
        <v>334</v>
      </c>
      <c r="F332" s="16" t="s">
        <v>17</v>
      </c>
      <c r="G332" s="16" t="s">
        <v>16</v>
      </c>
      <c r="H332" s="15" t="s">
        <v>338</v>
      </c>
      <c r="I332" s="16" t="s">
        <v>19</v>
      </c>
      <c r="J332" s="53">
        <f t="shared" si="10"/>
        <v>20</v>
      </c>
    </row>
    <row r="333" spans="1:10" ht="37.5" hidden="1" x14ac:dyDescent="0.3">
      <c r="A333" s="64" t="s">
        <v>107</v>
      </c>
      <c r="B333" s="16" t="s">
        <v>211</v>
      </c>
      <c r="C333" s="19" t="s">
        <v>117</v>
      </c>
      <c r="D333" s="19" t="s">
        <v>54</v>
      </c>
      <c r="E333" s="16" t="s">
        <v>334</v>
      </c>
      <c r="F333" s="16" t="s">
        <v>17</v>
      </c>
      <c r="G333" s="16" t="s">
        <v>16</v>
      </c>
      <c r="H333" s="15" t="s">
        <v>338</v>
      </c>
      <c r="I333" s="16" t="s">
        <v>108</v>
      </c>
      <c r="J333" s="53">
        <v>20</v>
      </c>
    </row>
    <row r="334" spans="1:10" hidden="1" x14ac:dyDescent="0.3">
      <c r="A334" s="60" t="s">
        <v>114</v>
      </c>
      <c r="B334" s="21">
        <v>601</v>
      </c>
      <c r="C334" s="12" t="s">
        <v>93</v>
      </c>
      <c r="D334" s="12" t="s">
        <v>16</v>
      </c>
      <c r="E334" s="13" t="s">
        <v>16</v>
      </c>
      <c r="F334" s="13" t="s">
        <v>17</v>
      </c>
      <c r="G334" s="13" t="s">
        <v>16</v>
      </c>
      <c r="H334" s="12" t="s">
        <v>18</v>
      </c>
      <c r="I334" s="13" t="s">
        <v>19</v>
      </c>
      <c r="J334" s="52">
        <f>J335</f>
        <v>22450.73</v>
      </c>
    </row>
    <row r="335" spans="1:10" hidden="1" x14ac:dyDescent="0.3">
      <c r="A335" s="58" t="s">
        <v>92</v>
      </c>
      <c r="B335" s="14">
        <v>601</v>
      </c>
      <c r="C335" s="17">
        <v>10</v>
      </c>
      <c r="D335" s="19" t="s">
        <v>54</v>
      </c>
      <c r="E335" s="16" t="s">
        <v>16</v>
      </c>
      <c r="F335" s="16" t="s">
        <v>17</v>
      </c>
      <c r="G335" s="16" t="s">
        <v>16</v>
      </c>
      <c r="H335" s="15" t="s">
        <v>18</v>
      </c>
      <c r="I335" s="16" t="s">
        <v>19</v>
      </c>
      <c r="J335" s="53">
        <f>J336+J340</f>
        <v>22450.73</v>
      </c>
    </row>
    <row r="336" spans="1:10" ht="56.25" hidden="1" x14ac:dyDescent="0.3">
      <c r="A336" s="41" t="s">
        <v>356</v>
      </c>
      <c r="B336" s="14">
        <v>601</v>
      </c>
      <c r="C336" s="17">
        <v>10</v>
      </c>
      <c r="D336" s="19" t="s">
        <v>54</v>
      </c>
      <c r="E336" s="16" t="s">
        <v>55</v>
      </c>
      <c r="F336" s="16" t="s">
        <v>17</v>
      </c>
      <c r="G336" s="16" t="s">
        <v>16</v>
      </c>
      <c r="H336" s="15" t="s">
        <v>18</v>
      </c>
      <c r="I336" s="16" t="s">
        <v>19</v>
      </c>
      <c r="J336" s="53">
        <f t="shared" ref="J336" si="11">J337</f>
        <v>0</v>
      </c>
    </row>
    <row r="337" spans="1:10" ht="37.5" hidden="1" x14ac:dyDescent="0.3">
      <c r="A337" s="41" t="s">
        <v>225</v>
      </c>
      <c r="B337" s="14">
        <v>601</v>
      </c>
      <c r="C337" s="17">
        <v>10</v>
      </c>
      <c r="D337" s="19" t="s">
        <v>54</v>
      </c>
      <c r="E337" s="16" t="s">
        <v>55</v>
      </c>
      <c r="F337" s="16" t="s">
        <v>10</v>
      </c>
      <c r="G337" s="16" t="s">
        <v>16</v>
      </c>
      <c r="H337" s="15" t="s">
        <v>18</v>
      </c>
      <c r="I337" s="16" t="s">
        <v>19</v>
      </c>
      <c r="J337" s="53">
        <f>J338</f>
        <v>0</v>
      </c>
    </row>
    <row r="338" spans="1:10" ht="37.5" hidden="1" x14ac:dyDescent="0.3">
      <c r="A338" s="57" t="s">
        <v>413</v>
      </c>
      <c r="B338" s="14">
        <v>601</v>
      </c>
      <c r="C338" s="17">
        <v>10</v>
      </c>
      <c r="D338" s="19" t="s">
        <v>54</v>
      </c>
      <c r="E338" s="16" t="s">
        <v>55</v>
      </c>
      <c r="F338" s="16" t="s">
        <v>10</v>
      </c>
      <c r="G338" s="16" t="s">
        <v>16</v>
      </c>
      <c r="H338" s="15" t="s">
        <v>429</v>
      </c>
      <c r="I338" s="16" t="s">
        <v>19</v>
      </c>
      <c r="J338" s="53">
        <f>J339</f>
        <v>0</v>
      </c>
    </row>
    <row r="339" spans="1:10" hidden="1" x14ac:dyDescent="0.3">
      <c r="A339" s="41" t="s">
        <v>42</v>
      </c>
      <c r="B339" s="14">
        <v>601</v>
      </c>
      <c r="C339" s="17">
        <v>10</v>
      </c>
      <c r="D339" s="19" t="s">
        <v>54</v>
      </c>
      <c r="E339" s="16" t="s">
        <v>55</v>
      </c>
      <c r="F339" s="16" t="s">
        <v>10</v>
      </c>
      <c r="G339" s="16" t="s">
        <v>16</v>
      </c>
      <c r="H339" s="15" t="s">
        <v>429</v>
      </c>
      <c r="I339" s="16" t="s">
        <v>94</v>
      </c>
      <c r="J339" s="53">
        <v>0</v>
      </c>
    </row>
    <row r="340" spans="1:10" ht="56.25" hidden="1" x14ac:dyDescent="0.3">
      <c r="A340" s="58" t="s">
        <v>258</v>
      </c>
      <c r="B340" s="14">
        <v>601</v>
      </c>
      <c r="C340" s="15" t="s">
        <v>93</v>
      </c>
      <c r="D340" s="15" t="s">
        <v>54</v>
      </c>
      <c r="E340" s="19" t="s">
        <v>140</v>
      </c>
      <c r="F340" s="16" t="s">
        <v>17</v>
      </c>
      <c r="G340" s="16" t="s">
        <v>16</v>
      </c>
      <c r="H340" s="15" t="s">
        <v>18</v>
      </c>
      <c r="I340" s="16" t="s">
        <v>19</v>
      </c>
      <c r="J340" s="53">
        <f>J341</f>
        <v>22450.73</v>
      </c>
    </row>
    <row r="341" spans="1:10" ht="37.5" hidden="1" x14ac:dyDescent="0.3">
      <c r="A341" s="58" t="s">
        <v>259</v>
      </c>
      <c r="B341" s="14">
        <v>601</v>
      </c>
      <c r="C341" s="15" t="s">
        <v>93</v>
      </c>
      <c r="D341" s="15" t="s">
        <v>54</v>
      </c>
      <c r="E341" s="19" t="s">
        <v>140</v>
      </c>
      <c r="F341" s="16" t="s">
        <v>17</v>
      </c>
      <c r="G341" s="16" t="s">
        <v>100</v>
      </c>
      <c r="H341" s="15" t="s">
        <v>18</v>
      </c>
      <c r="I341" s="16" t="s">
        <v>19</v>
      </c>
      <c r="J341" s="53">
        <f>J346+J342+J344</f>
        <v>22450.73</v>
      </c>
    </row>
    <row r="342" spans="1:10" hidden="1" x14ac:dyDescent="0.3">
      <c r="A342" s="58" t="s">
        <v>177</v>
      </c>
      <c r="B342" s="14">
        <v>601</v>
      </c>
      <c r="C342" s="15" t="s">
        <v>93</v>
      </c>
      <c r="D342" s="15" t="s">
        <v>54</v>
      </c>
      <c r="E342" s="19" t="s">
        <v>140</v>
      </c>
      <c r="F342" s="16" t="s">
        <v>17</v>
      </c>
      <c r="G342" s="16" t="s">
        <v>100</v>
      </c>
      <c r="H342" s="15" t="s">
        <v>197</v>
      </c>
      <c r="I342" s="16" t="s">
        <v>19</v>
      </c>
      <c r="J342" s="53">
        <f>J343</f>
        <v>9338.98</v>
      </c>
    </row>
    <row r="343" spans="1:10" hidden="1" x14ac:dyDescent="0.3">
      <c r="A343" s="58" t="s">
        <v>42</v>
      </c>
      <c r="B343" s="14">
        <v>601</v>
      </c>
      <c r="C343" s="15" t="s">
        <v>93</v>
      </c>
      <c r="D343" s="15" t="s">
        <v>54</v>
      </c>
      <c r="E343" s="19" t="s">
        <v>140</v>
      </c>
      <c r="F343" s="16" t="s">
        <v>17</v>
      </c>
      <c r="G343" s="16" t="s">
        <v>100</v>
      </c>
      <c r="H343" s="15" t="s">
        <v>197</v>
      </c>
      <c r="I343" s="16" t="s">
        <v>94</v>
      </c>
      <c r="J343" s="53">
        <v>9338.98</v>
      </c>
    </row>
    <row r="344" spans="1:10" ht="56.25" hidden="1" x14ac:dyDescent="0.3">
      <c r="A344" s="58" t="s">
        <v>176</v>
      </c>
      <c r="B344" s="14">
        <v>601</v>
      </c>
      <c r="C344" s="15" t="s">
        <v>93</v>
      </c>
      <c r="D344" s="15" t="s">
        <v>54</v>
      </c>
      <c r="E344" s="19" t="s">
        <v>140</v>
      </c>
      <c r="F344" s="16" t="s">
        <v>17</v>
      </c>
      <c r="G344" s="16" t="s">
        <v>100</v>
      </c>
      <c r="H344" s="15" t="s">
        <v>198</v>
      </c>
      <c r="I344" s="16" t="s">
        <v>19</v>
      </c>
      <c r="J344" s="53">
        <f>J345</f>
        <v>12811.75</v>
      </c>
    </row>
    <row r="345" spans="1:10" hidden="1" x14ac:dyDescent="0.3">
      <c r="A345" s="58" t="s">
        <v>42</v>
      </c>
      <c r="B345" s="14">
        <v>601</v>
      </c>
      <c r="C345" s="15" t="s">
        <v>93</v>
      </c>
      <c r="D345" s="15" t="s">
        <v>54</v>
      </c>
      <c r="E345" s="19" t="s">
        <v>140</v>
      </c>
      <c r="F345" s="16" t="s">
        <v>17</v>
      </c>
      <c r="G345" s="16" t="s">
        <v>100</v>
      </c>
      <c r="H345" s="15" t="s">
        <v>198</v>
      </c>
      <c r="I345" s="16" t="s">
        <v>94</v>
      </c>
      <c r="J345" s="53">
        <v>12811.75</v>
      </c>
    </row>
    <row r="346" spans="1:10" hidden="1" x14ac:dyDescent="0.3">
      <c r="A346" s="57" t="s">
        <v>174</v>
      </c>
      <c r="B346" s="14">
        <v>601</v>
      </c>
      <c r="C346" s="15" t="s">
        <v>93</v>
      </c>
      <c r="D346" s="15" t="s">
        <v>54</v>
      </c>
      <c r="E346" s="19" t="s">
        <v>140</v>
      </c>
      <c r="F346" s="16" t="s">
        <v>17</v>
      </c>
      <c r="G346" s="16" t="s">
        <v>100</v>
      </c>
      <c r="H346" s="15" t="s">
        <v>175</v>
      </c>
      <c r="I346" s="16" t="s">
        <v>19</v>
      </c>
      <c r="J346" s="53">
        <f>J347</f>
        <v>300</v>
      </c>
    </row>
    <row r="347" spans="1:10" hidden="1" x14ac:dyDescent="0.3">
      <c r="A347" s="58" t="s">
        <v>42</v>
      </c>
      <c r="B347" s="14">
        <v>601</v>
      </c>
      <c r="C347" s="15" t="s">
        <v>93</v>
      </c>
      <c r="D347" s="15" t="s">
        <v>54</v>
      </c>
      <c r="E347" s="19" t="s">
        <v>140</v>
      </c>
      <c r="F347" s="16" t="s">
        <v>17</v>
      </c>
      <c r="G347" s="16" t="s">
        <v>100</v>
      </c>
      <c r="H347" s="15" t="s">
        <v>175</v>
      </c>
      <c r="I347" s="16" t="s">
        <v>94</v>
      </c>
      <c r="J347" s="53">
        <v>300</v>
      </c>
    </row>
    <row r="348" spans="1:10" hidden="1" x14ac:dyDescent="0.3">
      <c r="A348" s="60" t="s">
        <v>95</v>
      </c>
      <c r="B348" s="14">
        <v>601</v>
      </c>
      <c r="C348" s="12" t="s">
        <v>96</v>
      </c>
      <c r="D348" s="12" t="s">
        <v>16</v>
      </c>
      <c r="E348" s="18" t="s">
        <v>16</v>
      </c>
      <c r="F348" s="13" t="s">
        <v>17</v>
      </c>
      <c r="G348" s="13" t="s">
        <v>16</v>
      </c>
      <c r="H348" s="12" t="s">
        <v>18</v>
      </c>
      <c r="I348" s="13" t="s">
        <v>19</v>
      </c>
      <c r="J348" s="52">
        <f>J349</f>
        <v>65482.140000000007</v>
      </c>
    </row>
    <row r="349" spans="1:10" hidden="1" x14ac:dyDescent="0.3">
      <c r="A349" s="58" t="s">
        <v>97</v>
      </c>
      <c r="B349" s="11">
        <v>601</v>
      </c>
      <c r="C349" s="21">
        <v>11</v>
      </c>
      <c r="D349" s="18" t="s">
        <v>44</v>
      </c>
      <c r="E349" s="18" t="s">
        <v>16</v>
      </c>
      <c r="F349" s="13" t="s">
        <v>17</v>
      </c>
      <c r="G349" s="13" t="s">
        <v>16</v>
      </c>
      <c r="H349" s="12" t="s">
        <v>18</v>
      </c>
      <c r="I349" s="13" t="s">
        <v>19</v>
      </c>
      <c r="J349" s="52">
        <f>J350</f>
        <v>65482.140000000007</v>
      </c>
    </row>
    <row r="350" spans="1:10" ht="56.25" hidden="1" x14ac:dyDescent="0.3">
      <c r="A350" s="58" t="s">
        <v>257</v>
      </c>
      <c r="B350" s="14">
        <v>601</v>
      </c>
      <c r="C350" s="16" t="s">
        <v>96</v>
      </c>
      <c r="D350" s="16" t="s">
        <v>44</v>
      </c>
      <c r="E350" s="16" t="s">
        <v>141</v>
      </c>
      <c r="F350" s="16" t="s">
        <v>17</v>
      </c>
      <c r="G350" s="16" t="s">
        <v>16</v>
      </c>
      <c r="H350" s="15" t="s">
        <v>18</v>
      </c>
      <c r="I350" s="16" t="s">
        <v>19</v>
      </c>
      <c r="J350" s="53">
        <f>J351+J356+J359+J364</f>
        <v>65482.140000000007</v>
      </c>
    </row>
    <row r="351" spans="1:10" ht="56.25" hidden="1" x14ac:dyDescent="0.3">
      <c r="A351" s="41" t="s">
        <v>389</v>
      </c>
      <c r="B351" s="29">
        <v>601</v>
      </c>
      <c r="C351" s="34">
        <v>11</v>
      </c>
      <c r="D351" s="32" t="s">
        <v>44</v>
      </c>
      <c r="E351" s="16" t="s">
        <v>141</v>
      </c>
      <c r="F351" s="16" t="s">
        <v>17</v>
      </c>
      <c r="G351" s="16" t="s">
        <v>21</v>
      </c>
      <c r="H351" s="15" t="s">
        <v>18</v>
      </c>
      <c r="I351" s="16" t="s">
        <v>19</v>
      </c>
      <c r="J351" s="53">
        <f>J352</f>
        <v>44679.27</v>
      </c>
    </row>
    <row r="352" spans="1:10" ht="37.5" hidden="1" x14ac:dyDescent="0.3">
      <c r="A352" s="58" t="s">
        <v>238</v>
      </c>
      <c r="B352" s="29">
        <v>601</v>
      </c>
      <c r="C352" s="34">
        <v>11</v>
      </c>
      <c r="D352" s="32" t="s">
        <v>44</v>
      </c>
      <c r="E352" s="16" t="s">
        <v>141</v>
      </c>
      <c r="F352" s="16" t="s">
        <v>17</v>
      </c>
      <c r="G352" s="16" t="s">
        <v>21</v>
      </c>
      <c r="H352" s="15" t="s">
        <v>69</v>
      </c>
      <c r="I352" s="16" t="s">
        <v>19</v>
      </c>
      <c r="J352" s="53">
        <f>J353+J354+J355</f>
        <v>44679.27</v>
      </c>
    </row>
    <row r="353" spans="1:10" ht="75" hidden="1" x14ac:dyDescent="0.3">
      <c r="A353" s="64" t="s">
        <v>34</v>
      </c>
      <c r="B353" s="29">
        <v>601</v>
      </c>
      <c r="C353" s="34">
        <v>11</v>
      </c>
      <c r="D353" s="32" t="s">
        <v>44</v>
      </c>
      <c r="E353" s="16" t="s">
        <v>141</v>
      </c>
      <c r="F353" s="16" t="s">
        <v>17</v>
      </c>
      <c r="G353" s="16" t="s">
        <v>21</v>
      </c>
      <c r="H353" s="15" t="s">
        <v>69</v>
      </c>
      <c r="I353" s="16" t="s">
        <v>29</v>
      </c>
      <c r="J353" s="53">
        <v>19725.669999999998</v>
      </c>
    </row>
    <row r="354" spans="1:10" ht="37.5" hidden="1" x14ac:dyDescent="0.3">
      <c r="A354" s="41" t="s">
        <v>35</v>
      </c>
      <c r="B354" s="29">
        <v>601</v>
      </c>
      <c r="C354" s="34">
        <v>11</v>
      </c>
      <c r="D354" s="32" t="s">
        <v>44</v>
      </c>
      <c r="E354" s="16" t="s">
        <v>141</v>
      </c>
      <c r="F354" s="16" t="s">
        <v>17</v>
      </c>
      <c r="G354" s="16" t="s">
        <v>21</v>
      </c>
      <c r="H354" s="15" t="s">
        <v>69</v>
      </c>
      <c r="I354" s="16" t="s">
        <v>36</v>
      </c>
      <c r="J354" s="53">
        <v>17943.64</v>
      </c>
    </row>
    <row r="355" spans="1:10" hidden="1" x14ac:dyDescent="0.3">
      <c r="A355" s="41" t="s">
        <v>37</v>
      </c>
      <c r="B355" s="29">
        <v>601</v>
      </c>
      <c r="C355" s="34">
        <v>11</v>
      </c>
      <c r="D355" s="32" t="s">
        <v>44</v>
      </c>
      <c r="E355" s="16" t="s">
        <v>141</v>
      </c>
      <c r="F355" s="16" t="s">
        <v>17</v>
      </c>
      <c r="G355" s="16" t="s">
        <v>21</v>
      </c>
      <c r="H355" s="15" t="s">
        <v>69</v>
      </c>
      <c r="I355" s="16" t="s">
        <v>38</v>
      </c>
      <c r="J355" s="53">
        <v>7009.96</v>
      </c>
    </row>
    <row r="356" spans="1:10" ht="37.5" hidden="1" x14ac:dyDescent="0.3">
      <c r="A356" s="63" t="s">
        <v>391</v>
      </c>
      <c r="B356" s="29">
        <v>601</v>
      </c>
      <c r="C356" s="34">
        <v>11</v>
      </c>
      <c r="D356" s="32" t="s">
        <v>44</v>
      </c>
      <c r="E356" s="16" t="s">
        <v>141</v>
      </c>
      <c r="F356" s="16" t="s">
        <v>17</v>
      </c>
      <c r="G356" s="16" t="s">
        <v>44</v>
      </c>
      <c r="H356" s="15" t="s">
        <v>98</v>
      </c>
      <c r="I356" s="16" t="s">
        <v>19</v>
      </c>
      <c r="J356" s="53">
        <f>J357+J358</f>
        <v>2491.37</v>
      </c>
    </row>
    <row r="357" spans="1:10" ht="75" hidden="1" x14ac:dyDescent="0.3">
      <c r="A357" s="64" t="s">
        <v>34</v>
      </c>
      <c r="B357" s="29">
        <v>601</v>
      </c>
      <c r="C357" s="34">
        <v>11</v>
      </c>
      <c r="D357" s="32" t="s">
        <v>44</v>
      </c>
      <c r="E357" s="16" t="s">
        <v>141</v>
      </c>
      <c r="F357" s="16" t="s">
        <v>17</v>
      </c>
      <c r="G357" s="16" t="s">
        <v>44</v>
      </c>
      <c r="H357" s="15" t="s">
        <v>98</v>
      </c>
      <c r="I357" s="16" t="s">
        <v>29</v>
      </c>
      <c r="J357" s="53">
        <v>1810.37</v>
      </c>
    </row>
    <row r="358" spans="1:10" ht="37.5" hidden="1" x14ac:dyDescent="0.3">
      <c r="A358" s="41" t="s">
        <v>35</v>
      </c>
      <c r="B358" s="29">
        <v>601</v>
      </c>
      <c r="C358" s="34">
        <v>11</v>
      </c>
      <c r="D358" s="32" t="s">
        <v>44</v>
      </c>
      <c r="E358" s="16" t="s">
        <v>141</v>
      </c>
      <c r="F358" s="16" t="s">
        <v>17</v>
      </c>
      <c r="G358" s="16" t="s">
        <v>44</v>
      </c>
      <c r="H358" s="15" t="s">
        <v>98</v>
      </c>
      <c r="I358" s="16" t="s">
        <v>36</v>
      </c>
      <c r="J358" s="53">
        <v>681</v>
      </c>
    </row>
    <row r="359" spans="1:10" ht="56.25" hidden="1" x14ac:dyDescent="0.3">
      <c r="A359" s="41" t="s">
        <v>390</v>
      </c>
      <c r="B359" s="29">
        <v>601</v>
      </c>
      <c r="C359" s="34">
        <v>11</v>
      </c>
      <c r="D359" s="32" t="s">
        <v>44</v>
      </c>
      <c r="E359" s="16" t="s">
        <v>141</v>
      </c>
      <c r="F359" s="16" t="s">
        <v>17</v>
      </c>
      <c r="G359" s="16" t="s">
        <v>24</v>
      </c>
      <c r="H359" s="15" t="s">
        <v>18</v>
      </c>
      <c r="I359" s="16" t="s">
        <v>19</v>
      </c>
      <c r="J359" s="53">
        <f>J360</f>
        <v>17440.52</v>
      </c>
    </row>
    <row r="360" spans="1:10" ht="37.5" hidden="1" x14ac:dyDescent="0.3">
      <c r="A360" s="58" t="s">
        <v>238</v>
      </c>
      <c r="B360" s="29">
        <v>601</v>
      </c>
      <c r="C360" s="34">
        <v>11</v>
      </c>
      <c r="D360" s="32" t="s">
        <v>44</v>
      </c>
      <c r="E360" s="16" t="s">
        <v>141</v>
      </c>
      <c r="F360" s="16" t="s">
        <v>17</v>
      </c>
      <c r="G360" s="16" t="s">
        <v>24</v>
      </c>
      <c r="H360" s="15" t="s">
        <v>69</v>
      </c>
      <c r="I360" s="16" t="s">
        <v>19</v>
      </c>
      <c r="J360" s="53">
        <f>J361+J362+J363</f>
        <v>17440.52</v>
      </c>
    </row>
    <row r="361" spans="1:10" ht="75" hidden="1" x14ac:dyDescent="0.3">
      <c r="A361" s="64" t="s">
        <v>34</v>
      </c>
      <c r="B361" s="29">
        <v>601</v>
      </c>
      <c r="C361" s="34">
        <v>11</v>
      </c>
      <c r="D361" s="32" t="s">
        <v>44</v>
      </c>
      <c r="E361" s="16" t="s">
        <v>141</v>
      </c>
      <c r="F361" s="16" t="s">
        <v>17</v>
      </c>
      <c r="G361" s="16" t="s">
        <v>24</v>
      </c>
      <c r="H361" s="15" t="s">
        <v>69</v>
      </c>
      <c r="I361" s="16" t="s">
        <v>29</v>
      </c>
      <c r="J361" s="53">
        <v>8877.26</v>
      </c>
    </row>
    <row r="362" spans="1:10" ht="37.5" hidden="1" x14ac:dyDescent="0.3">
      <c r="A362" s="41" t="s">
        <v>35</v>
      </c>
      <c r="B362" s="29">
        <v>601</v>
      </c>
      <c r="C362" s="34">
        <v>11</v>
      </c>
      <c r="D362" s="32" t="s">
        <v>44</v>
      </c>
      <c r="E362" s="16" t="s">
        <v>141</v>
      </c>
      <c r="F362" s="16" t="s">
        <v>17</v>
      </c>
      <c r="G362" s="16" t="s">
        <v>24</v>
      </c>
      <c r="H362" s="15" t="s">
        <v>69</v>
      </c>
      <c r="I362" s="16" t="s">
        <v>36</v>
      </c>
      <c r="J362" s="53">
        <v>5247.01</v>
      </c>
    </row>
    <row r="363" spans="1:10" hidden="1" x14ac:dyDescent="0.3">
      <c r="A363" s="41" t="s">
        <v>37</v>
      </c>
      <c r="B363" s="29">
        <v>601</v>
      </c>
      <c r="C363" s="34">
        <v>11</v>
      </c>
      <c r="D363" s="32" t="s">
        <v>44</v>
      </c>
      <c r="E363" s="16" t="s">
        <v>141</v>
      </c>
      <c r="F363" s="16" t="s">
        <v>17</v>
      </c>
      <c r="G363" s="16" t="s">
        <v>24</v>
      </c>
      <c r="H363" s="15" t="s">
        <v>69</v>
      </c>
      <c r="I363" s="16" t="s">
        <v>38</v>
      </c>
      <c r="J363" s="53">
        <v>3316.25</v>
      </c>
    </row>
    <row r="364" spans="1:10" hidden="1" x14ac:dyDescent="0.3">
      <c r="A364" s="41" t="s">
        <v>432</v>
      </c>
      <c r="B364" s="29">
        <v>601</v>
      </c>
      <c r="C364" s="34">
        <v>11</v>
      </c>
      <c r="D364" s="32" t="s">
        <v>44</v>
      </c>
      <c r="E364" s="16" t="s">
        <v>141</v>
      </c>
      <c r="F364" s="16" t="s">
        <v>17</v>
      </c>
      <c r="G364" s="16" t="s">
        <v>70</v>
      </c>
      <c r="H364" s="15" t="s">
        <v>18</v>
      </c>
      <c r="I364" s="16" t="s">
        <v>19</v>
      </c>
      <c r="J364" s="53">
        <f>J365+J367</f>
        <v>870.98</v>
      </c>
    </row>
    <row r="365" spans="1:10" ht="56.25" hidden="1" x14ac:dyDescent="0.3">
      <c r="A365" s="70" t="s">
        <v>534</v>
      </c>
      <c r="B365" s="29">
        <v>601</v>
      </c>
      <c r="C365" s="34">
        <v>11</v>
      </c>
      <c r="D365" s="32" t="s">
        <v>44</v>
      </c>
      <c r="E365" s="16" t="s">
        <v>141</v>
      </c>
      <c r="F365" s="16" t="s">
        <v>17</v>
      </c>
      <c r="G365" s="16" t="s">
        <v>70</v>
      </c>
      <c r="H365" s="15" t="s">
        <v>458</v>
      </c>
      <c r="I365" s="16" t="s">
        <v>19</v>
      </c>
      <c r="J365" s="53">
        <f>J366</f>
        <v>729.93</v>
      </c>
    </row>
    <row r="366" spans="1:10" ht="37.5" hidden="1" x14ac:dyDescent="0.3">
      <c r="A366" s="41" t="s">
        <v>35</v>
      </c>
      <c r="B366" s="29">
        <v>601</v>
      </c>
      <c r="C366" s="34">
        <v>11</v>
      </c>
      <c r="D366" s="32" t="s">
        <v>44</v>
      </c>
      <c r="E366" s="16" t="s">
        <v>141</v>
      </c>
      <c r="F366" s="16" t="s">
        <v>17</v>
      </c>
      <c r="G366" s="16" t="s">
        <v>70</v>
      </c>
      <c r="H366" s="15" t="s">
        <v>458</v>
      </c>
      <c r="I366" s="16" t="s">
        <v>36</v>
      </c>
      <c r="J366" s="53">
        <v>729.93</v>
      </c>
    </row>
    <row r="367" spans="1:10" ht="75" hidden="1" x14ac:dyDescent="0.3">
      <c r="A367" s="70" t="s">
        <v>535</v>
      </c>
      <c r="B367" s="29">
        <v>601</v>
      </c>
      <c r="C367" s="34">
        <v>11</v>
      </c>
      <c r="D367" s="32" t="s">
        <v>44</v>
      </c>
      <c r="E367" s="16" t="s">
        <v>141</v>
      </c>
      <c r="F367" s="16" t="s">
        <v>17</v>
      </c>
      <c r="G367" s="16" t="s">
        <v>70</v>
      </c>
      <c r="H367" s="15" t="s">
        <v>459</v>
      </c>
      <c r="I367" s="16" t="s">
        <v>19</v>
      </c>
      <c r="J367" s="53">
        <f>J368</f>
        <v>141.05000000000001</v>
      </c>
    </row>
    <row r="368" spans="1:10" ht="37.5" hidden="1" x14ac:dyDescent="0.3">
      <c r="A368" s="41" t="s">
        <v>35</v>
      </c>
      <c r="B368" s="29">
        <v>601</v>
      </c>
      <c r="C368" s="34">
        <v>11</v>
      </c>
      <c r="D368" s="32" t="s">
        <v>44</v>
      </c>
      <c r="E368" s="16" t="s">
        <v>141</v>
      </c>
      <c r="F368" s="16" t="s">
        <v>17</v>
      </c>
      <c r="G368" s="16" t="s">
        <v>70</v>
      </c>
      <c r="H368" s="15" t="s">
        <v>459</v>
      </c>
      <c r="I368" s="16" t="s">
        <v>36</v>
      </c>
      <c r="J368" s="53">
        <v>141.05000000000001</v>
      </c>
    </row>
    <row r="369" spans="1:10" ht="56.25" hidden="1" x14ac:dyDescent="0.3">
      <c r="A369" s="42" t="s">
        <v>237</v>
      </c>
      <c r="B369" s="12" t="s">
        <v>202</v>
      </c>
      <c r="C369" s="12" t="s">
        <v>16</v>
      </c>
      <c r="D369" s="12" t="s">
        <v>16</v>
      </c>
      <c r="E369" s="18" t="s">
        <v>16</v>
      </c>
      <c r="F369" s="13" t="s">
        <v>17</v>
      </c>
      <c r="G369" s="13" t="s">
        <v>16</v>
      </c>
      <c r="H369" s="12" t="s">
        <v>18</v>
      </c>
      <c r="I369" s="13" t="s">
        <v>19</v>
      </c>
      <c r="J369" s="52">
        <f t="shared" ref="J369:J371" si="12">J370</f>
        <v>12634.2</v>
      </c>
    </row>
    <row r="370" spans="1:10" hidden="1" x14ac:dyDescent="0.3">
      <c r="A370" s="41" t="s">
        <v>20</v>
      </c>
      <c r="B370" s="15" t="s">
        <v>202</v>
      </c>
      <c r="C370" s="15" t="s">
        <v>21</v>
      </c>
      <c r="D370" s="15" t="s">
        <v>16</v>
      </c>
      <c r="E370" s="19" t="s">
        <v>16</v>
      </c>
      <c r="F370" s="16" t="s">
        <v>17</v>
      </c>
      <c r="G370" s="16" t="s">
        <v>16</v>
      </c>
      <c r="H370" s="15" t="s">
        <v>18</v>
      </c>
      <c r="I370" s="16" t="s">
        <v>19</v>
      </c>
      <c r="J370" s="53">
        <f t="shared" si="12"/>
        <v>12634.2</v>
      </c>
    </row>
    <row r="371" spans="1:10" hidden="1" x14ac:dyDescent="0.3">
      <c r="A371" s="41" t="s">
        <v>40</v>
      </c>
      <c r="B371" s="15" t="s">
        <v>202</v>
      </c>
      <c r="C371" s="15" t="s">
        <v>21</v>
      </c>
      <c r="D371" s="16">
        <v>13</v>
      </c>
      <c r="E371" s="19" t="s">
        <v>16</v>
      </c>
      <c r="F371" s="16" t="s">
        <v>17</v>
      </c>
      <c r="G371" s="16" t="s">
        <v>16</v>
      </c>
      <c r="H371" s="15" t="s">
        <v>18</v>
      </c>
      <c r="I371" s="16" t="s">
        <v>19</v>
      </c>
      <c r="J371" s="53">
        <f t="shared" si="12"/>
        <v>12634.2</v>
      </c>
    </row>
    <row r="372" spans="1:10" ht="56.25" hidden="1" x14ac:dyDescent="0.3">
      <c r="A372" s="41" t="s">
        <v>384</v>
      </c>
      <c r="B372" s="15" t="s">
        <v>202</v>
      </c>
      <c r="C372" s="15" t="s">
        <v>21</v>
      </c>
      <c r="D372" s="16">
        <v>13</v>
      </c>
      <c r="E372" s="19" t="s">
        <v>44</v>
      </c>
      <c r="F372" s="16" t="s">
        <v>17</v>
      </c>
      <c r="G372" s="16" t="s">
        <v>16</v>
      </c>
      <c r="H372" s="15" t="s">
        <v>18</v>
      </c>
      <c r="I372" s="16" t="s">
        <v>19</v>
      </c>
      <c r="J372" s="53">
        <f>J373+J376+J379</f>
        <v>12634.2</v>
      </c>
    </row>
    <row r="373" spans="1:10" ht="56.25" hidden="1" x14ac:dyDescent="0.3">
      <c r="A373" s="41" t="s">
        <v>344</v>
      </c>
      <c r="B373" s="15" t="s">
        <v>202</v>
      </c>
      <c r="C373" s="15" t="s">
        <v>21</v>
      </c>
      <c r="D373" s="16">
        <v>13</v>
      </c>
      <c r="E373" s="19" t="s">
        <v>44</v>
      </c>
      <c r="F373" s="16" t="s">
        <v>26</v>
      </c>
      <c r="G373" s="16" t="s">
        <v>16</v>
      </c>
      <c r="H373" s="15" t="s">
        <v>18</v>
      </c>
      <c r="I373" s="16" t="s">
        <v>19</v>
      </c>
      <c r="J373" s="53">
        <f>J374</f>
        <v>1190.7</v>
      </c>
    </row>
    <row r="374" spans="1:10" ht="37.5" hidden="1" x14ac:dyDescent="0.3">
      <c r="A374" s="85" t="s">
        <v>303</v>
      </c>
      <c r="B374" s="15" t="s">
        <v>202</v>
      </c>
      <c r="C374" s="15" t="s">
        <v>21</v>
      </c>
      <c r="D374" s="16">
        <v>13</v>
      </c>
      <c r="E374" s="19" t="s">
        <v>44</v>
      </c>
      <c r="F374" s="16" t="s">
        <v>26</v>
      </c>
      <c r="G374" s="16" t="s">
        <v>16</v>
      </c>
      <c r="H374" s="15" t="s">
        <v>76</v>
      </c>
      <c r="I374" s="16" t="s">
        <v>19</v>
      </c>
      <c r="J374" s="53">
        <f>J375</f>
        <v>1190.7</v>
      </c>
    </row>
    <row r="375" spans="1:10" ht="37.5" hidden="1" x14ac:dyDescent="0.3">
      <c r="A375" s="41" t="s">
        <v>35</v>
      </c>
      <c r="B375" s="15" t="s">
        <v>202</v>
      </c>
      <c r="C375" s="15" t="s">
        <v>21</v>
      </c>
      <c r="D375" s="16">
        <v>13</v>
      </c>
      <c r="E375" s="19" t="s">
        <v>44</v>
      </c>
      <c r="F375" s="16" t="s">
        <v>26</v>
      </c>
      <c r="G375" s="16" t="s">
        <v>16</v>
      </c>
      <c r="H375" s="15" t="s">
        <v>76</v>
      </c>
      <c r="I375" s="16" t="s">
        <v>36</v>
      </c>
      <c r="J375" s="53">
        <v>1190.7</v>
      </c>
    </row>
    <row r="376" spans="1:10" ht="56.25" hidden="1" x14ac:dyDescent="0.3">
      <c r="A376" s="41" t="s">
        <v>236</v>
      </c>
      <c r="B376" s="15" t="s">
        <v>202</v>
      </c>
      <c r="C376" s="15" t="s">
        <v>21</v>
      </c>
      <c r="D376" s="16">
        <v>13</v>
      </c>
      <c r="E376" s="19" t="s">
        <v>44</v>
      </c>
      <c r="F376" s="16" t="s">
        <v>85</v>
      </c>
      <c r="G376" s="16" t="s">
        <v>16</v>
      </c>
      <c r="H376" s="15" t="s">
        <v>18</v>
      </c>
      <c r="I376" s="16" t="s">
        <v>19</v>
      </c>
      <c r="J376" s="53">
        <f>J377</f>
        <v>230</v>
      </c>
    </row>
    <row r="377" spans="1:10" hidden="1" x14ac:dyDescent="0.3">
      <c r="A377" s="79" t="s">
        <v>302</v>
      </c>
      <c r="B377" s="15" t="s">
        <v>202</v>
      </c>
      <c r="C377" s="15" t="s">
        <v>21</v>
      </c>
      <c r="D377" s="16">
        <v>13</v>
      </c>
      <c r="E377" s="19" t="s">
        <v>44</v>
      </c>
      <c r="F377" s="14">
        <v>2</v>
      </c>
      <c r="G377" s="16" t="s">
        <v>16</v>
      </c>
      <c r="H377" s="15" t="s">
        <v>99</v>
      </c>
      <c r="I377" s="16" t="s">
        <v>19</v>
      </c>
      <c r="J377" s="53">
        <f>J378</f>
        <v>230</v>
      </c>
    </row>
    <row r="378" spans="1:10" ht="37.5" hidden="1" x14ac:dyDescent="0.3">
      <c r="A378" s="41" t="s">
        <v>35</v>
      </c>
      <c r="B378" s="15" t="s">
        <v>202</v>
      </c>
      <c r="C378" s="15" t="s">
        <v>21</v>
      </c>
      <c r="D378" s="16">
        <v>13</v>
      </c>
      <c r="E378" s="19" t="s">
        <v>44</v>
      </c>
      <c r="F378" s="16" t="s">
        <v>85</v>
      </c>
      <c r="G378" s="16" t="s">
        <v>16</v>
      </c>
      <c r="H378" s="15" t="s">
        <v>99</v>
      </c>
      <c r="I378" s="16" t="s">
        <v>36</v>
      </c>
      <c r="J378" s="53">
        <v>230</v>
      </c>
    </row>
    <row r="379" spans="1:10" ht="56.25" hidden="1" x14ac:dyDescent="0.3">
      <c r="A379" s="41" t="s">
        <v>264</v>
      </c>
      <c r="B379" s="15" t="s">
        <v>202</v>
      </c>
      <c r="C379" s="15" t="s">
        <v>21</v>
      </c>
      <c r="D379" s="16">
        <v>13</v>
      </c>
      <c r="E379" s="19" t="s">
        <v>44</v>
      </c>
      <c r="F379" s="16" t="s">
        <v>9</v>
      </c>
      <c r="G379" s="16" t="s">
        <v>16</v>
      </c>
      <c r="H379" s="15" t="s">
        <v>18</v>
      </c>
      <c r="I379" s="16" t="s">
        <v>19</v>
      </c>
      <c r="J379" s="53">
        <f>J380+J384</f>
        <v>11213.5</v>
      </c>
    </row>
    <row r="380" spans="1:10" hidden="1" x14ac:dyDescent="0.3">
      <c r="A380" s="41" t="s">
        <v>33</v>
      </c>
      <c r="B380" s="15" t="s">
        <v>202</v>
      </c>
      <c r="C380" s="15" t="s">
        <v>21</v>
      </c>
      <c r="D380" s="16">
        <v>13</v>
      </c>
      <c r="E380" s="19" t="s">
        <v>44</v>
      </c>
      <c r="F380" s="14">
        <v>3</v>
      </c>
      <c r="G380" s="16" t="s">
        <v>16</v>
      </c>
      <c r="H380" s="15" t="s">
        <v>28</v>
      </c>
      <c r="I380" s="16" t="s">
        <v>19</v>
      </c>
      <c r="J380" s="53">
        <f>J381+J382+J383</f>
        <v>763.44</v>
      </c>
    </row>
    <row r="381" spans="1:10" ht="75" hidden="1" x14ac:dyDescent="0.3">
      <c r="A381" s="41" t="s">
        <v>34</v>
      </c>
      <c r="B381" s="15" t="s">
        <v>202</v>
      </c>
      <c r="C381" s="15" t="s">
        <v>21</v>
      </c>
      <c r="D381" s="16">
        <v>13</v>
      </c>
      <c r="E381" s="19" t="s">
        <v>44</v>
      </c>
      <c r="F381" s="14">
        <v>3</v>
      </c>
      <c r="G381" s="16" t="s">
        <v>16</v>
      </c>
      <c r="H381" s="15" t="s">
        <v>28</v>
      </c>
      <c r="I381" s="16" t="s">
        <v>29</v>
      </c>
      <c r="J381" s="53">
        <v>245.86</v>
      </c>
    </row>
    <row r="382" spans="1:10" ht="37.5" hidden="1" x14ac:dyDescent="0.3">
      <c r="A382" s="41" t="s">
        <v>35</v>
      </c>
      <c r="B382" s="15" t="s">
        <v>202</v>
      </c>
      <c r="C382" s="15" t="s">
        <v>21</v>
      </c>
      <c r="D382" s="16">
        <v>13</v>
      </c>
      <c r="E382" s="19" t="s">
        <v>44</v>
      </c>
      <c r="F382" s="14">
        <v>3</v>
      </c>
      <c r="G382" s="16" t="s">
        <v>16</v>
      </c>
      <c r="H382" s="15" t="s">
        <v>28</v>
      </c>
      <c r="I382" s="16" t="s">
        <v>36</v>
      </c>
      <c r="J382" s="53">
        <v>515.88</v>
      </c>
    </row>
    <row r="383" spans="1:10" hidden="1" x14ac:dyDescent="0.3">
      <c r="A383" s="54" t="s">
        <v>37</v>
      </c>
      <c r="B383" s="15" t="s">
        <v>202</v>
      </c>
      <c r="C383" s="15" t="s">
        <v>21</v>
      </c>
      <c r="D383" s="19" t="s">
        <v>74</v>
      </c>
      <c r="E383" s="19" t="s">
        <v>44</v>
      </c>
      <c r="F383" s="19" t="s">
        <v>9</v>
      </c>
      <c r="G383" s="16" t="s">
        <v>16</v>
      </c>
      <c r="H383" s="15" t="s">
        <v>28</v>
      </c>
      <c r="I383" s="16" t="s">
        <v>38</v>
      </c>
      <c r="J383" s="53">
        <v>1.7</v>
      </c>
    </row>
    <row r="384" spans="1:10" ht="37.5" hidden="1" x14ac:dyDescent="0.3">
      <c r="A384" s="41" t="s">
        <v>39</v>
      </c>
      <c r="B384" s="15" t="s">
        <v>202</v>
      </c>
      <c r="C384" s="15" t="s">
        <v>21</v>
      </c>
      <c r="D384" s="16">
        <v>13</v>
      </c>
      <c r="E384" s="19" t="s">
        <v>44</v>
      </c>
      <c r="F384" s="14">
        <v>3</v>
      </c>
      <c r="G384" s="16" t="s">
        <v>16</v>
      </c>
      <c r="H384" s="15" t="s">
        <v>30</v>
      </c>
      <c r="I384" s="16" t="s">
        <v>19</v>
      </c>
      <c r="J384" s="53">
        <f>J385</f>
        <v>10450.06</v>
      </c>
    </row>
    <row r="385" spans="1:10" ht="75" hidden="1" x14ac:dyDescent="0.3">
      <c r="A385" s="41" t="s">
        <v>34</v>
      </c>
      <c r="B385" s="15" t="s">
        <v>202</v>
      </c>
      <c r="C385" s="15" t="s">
        <v>21</v>
      </c>
      <c r="D385" s="16">
        <v>13</v>
      </c>
      <c r="E385" s="19" t="s">
        <v>44</v>
      </c>
      <c r="F385" s="14">
        <v>3</v>
      </c>
      <c r="G385" s="16" t="s">
        <v>16</v>
      </c>
      <c r="H385" s="15" t="s">
        <v>30</v>
      </c>
      <c r="I385" s="16" t="s">
        <v>29</v>
      </c>
      <c r="J385" s="53">
        <v>10450.06</v>
      </c>
    </row>
    <row r="386" spans="1:10" ht="56.25" hidden="1" x14ac:dyDescent="0.3">
      <c r="A386" s="42" t="s">
        <v>250</v>
      </c>
      <c r="B386" s="11">
        <v>604</v>
      </c>
      <c r="C386" s="13" t="s">
        <v>16</v>
      </c>
      <c r="D386" s="12" t="s">
        <v>16</v>
      </c>
      <c r="E386" s="13" t="s">
        <v>16</v>
      </c>
      <c r="F386" s="13" t="s">
        <v>17</v>
      </c>
      <c r="G386" s="13" t="s">
        <v>16</v>
      </c>
      <c r="H386" s="12" t="s">
        <v>18</v>
      </c>
      <c r="I386" s="13" t="s">
        <v>19</v>
      </c>
      <c r="J386" s="52">
        <f>J387</f>
        <v>63670.579999999994</v>
      </c>
    </row>
    <row r="387" spans="1:10" hidden="1" x14ac:dyDescent="0.3">
      <c r="A387" s="41" t="s">
        <v>20</v>
      </c>
      <c r="B387" s="14">
        <v>604</v>
      </c>
      <c r="C387" s="14" t="s">
        <v>101</v>
      </c>
      <c r="D387" s="15" t="s">
        <v>16</v>
      </c>
      <c r="E387" s="16" t="s">
        <v>16</v>
      </c>
      <c r="F387" s="16" t="s">
        <v>17</v>
      </c>
      <c r="G387" s="16" t="s">
        <v>16</v>
      </c>
      <c r="H387" s="15" t="s">
        <v>18</v>
      </c>
      <c r="I387" s="16" t="s">
        <v>19</v>
      </c>
      <c r="J387" s="53">
        <f>J388+J403+J398</f>
        <v>63670.579999999994</v>
      </c>
    </row>
    <row r="388" spans="1:10" ht="37.5" hidden="1" x14ac:dyDescent="0.3">
      <c r="A388" s="41" t="s">
        <v>102</v>
      </c>
      <c r="B388" s="14">
        <v>604</v>
      </c>
      <c r="C388" s="14" t="s">
        <v>101</v>
      </c>
      <c r="D388" s="16" t="s">
        <v>401</v>
      </c>
      <c r="E388" s="16" t="s">
        <v>16</v>
      </c>
      <c r="F388" s="16" t="s">
        <v>17</v>
      </c>
      <c r="G388" s="16" t="s">
        <v>16</v>
      </c>
      <c r="H388" s="15" t="s">
        <v>18</v>
      </c>
      <c r="I388" s="16" t="s">
        <v>19</v>
      </c>
      <c r="J388" s="53">
        <f>J389</f>
        <v>15916.99</v>
      </c>
    </row>
    <row r="389" spans="1:10" ht="56.25" hidden="1" x14ac:dyDescent="0.3">
      <c r="A389" s="41" t="s">
        <v>355</v>
      </c>
      <c r="B389" s="14">
        <v>604</v>
      </c>
      <c r="C389" s="14" t="s">
        <v>101</v>
      </c>
      <c r="D389" s="16" t="s">
        <v>401</v>
      </c>
      <c r="E389" s="14">
        <v>20</v>
      </c>
      <c r="F389" s="14">
        <v>0</v>
      </c>
      <c r="G389" s="16" t="s">
        <v>16</v>
      </c>
      <c r="H389" s="15" t="s">
        <v>18</v>
      </c>
      <c r="I389" s="16" t="s">
        <v>19</v>
      </c>
      <c r="J389" s="53">
        <f t="shared" ref="J389:J390" si="13">J390</f>
        <v>15916.99</v>
      </c>
    </row>
    <row r="390" spans="1:10" ht="56.25" hidden="1" x14ac:dyDescent="0.3">
      <c r="A390" s="41" t="s">
        <v>342</v>
      </c>
      <c r="B390" s="14">
        <v>604</v>
      </c>
      <c r="C390" s="14" t="s">
        <v>101</v>
      </c>
      <c r="D390" s="16" t="s">
        <v>401</v>
      </c>
      <c r="E390" s="14">
        <v>20</v>
      </c>
      <c r="F390" s="14">
        <v>1</v>
      </c>
      <c r="G390" s="16" t="s">
        <v>16</v>
      </c>
      <c r="H390" s="15" t="s">
        <v>18</v>
      </c>
      <c r="I390" s="16" t="s">
        <v>19</v>
      </c>
      <c r="J390" s="53">
        <f t="shared" si="13"/>
        <v>15916.99</v>
      </c>
    </row>
    <row r="391" spans="1:10" ht="37.5" hidden="1" x14ac:dyDescent="0.3">
      <c r="A391" s="41" t="s">
        <v>274</v>
      </c>
      <c r="B391" s="14">
        <v>604</v>
      </c>
      <c r="C391" s="14" t="s">
        <v>101</v>
      </c>
      <c r="D391" s="16" t="s">
        <v>401</v>
      </c>
      <c r="E391" s="14">
        <v>20</v>
      </c>
      <c r="F391" s="14">
        <v>1</v>
      </c>
      <c r="G391" s="16" t="s">
        <v>21</v>
      </c>
      <c r="H391" s="15" t="s">
        <v>18</v>
      </c>
      <c r="I391" s="16" t="s">
        <v>19</v>
      </c>
      <c r="J391" s="53">
        <f>J392+J396</f>
        <v>15916.99</v>
      </c>
    </row>
    <row r="392" spans="1:10" hidden="1" x14ac:dyDescent="0.3">
      <c r="A392" s="41" t="s">
        <v>33</v>
      </c>
      <c r="B392" s="14">
        <v>604</v>
      </c>
      <c r="C392" s="14" t="s">
        <v>101</v>
      </c>
      <c r="D392" s="16" t="s">
        <v>401</v>
      </c>
      <c r="E392" s="14">
        <v>20</v>
      </c>
      <c r="F392" s="14">
        <v>1</v>
      </c>
      <c r="G392" s="16" t="s">
        <v>21</v>
      </c>
      <c r="H392" s="15" t="s">
        <v>28</v>
      </c>
      <c r="I392" s="16" t="s">
        <v>19</v>
      </c>
      <c r="J392" s="53">
        <f>J393+J394+J395</f>
        <v>1668.3999999999999</v>
      </c>
    </row>
    <row r="393" spans="1:10" ht="75" hidden="1" x14ac:dyDescent="0.3">
      <c r="A393" s="41" t="s">
        <v>34</v>
      </c>
      <c r="B393" s="14">
        <v>604</v>
      </c>
      <c r="C393" s="15" t="s">
        <v>21</v>
      </c>
      <c r="D393" s="16" t="s">
        <v>401</v>
      </c>
      <c r="E393" s="14">
        <v>20</v>
      </c>
      <c r="F393" s="14">
        <v>1</v>
      </c>
      <c r="G393" s="16" t="s">
        <v>21</v>
      </c>
      <c r="H393" s="15" t="s">
        <v>28</v>
      </c>
      <c r="I393" s="16" t="s">
        <v>29</v>
      </c>
      <c r="J393" s="53">
        <v>362.56</v>
      </c>
    </row>
    <row r="394" spans="1:10" ht="37.5" hidden="1" x14ac:dyDescent="0.3">
      <c r="A394" s="41" t="s">
        <v>35</v>
      </c>
      <c r="B394" s="14">
        <v>604</v>
      </c>
      <c r="C394" s="15" t="s">
        <v>21</v>
      </c>
      <c r="D394" s="16" t="s">
        <v>401</v>
      </c>
      <c r="E394" s="14">
        <v>20</v>
      </c>
      <c r="F394" s="14">
        <v>1</v>
      </c>
      <c r="G394" s="16" t="s">
        <v>21</v>
      </c>
      <c r="H394" s="15" t="s">
        <v>28</v>
      </c>
      <c r="I394" s="16" t="s">
        <v>36</v>
      </c>
      <c r="J394" s="53">
        <v>1304.25</v>
      </c>
    </row>
    <row r="395" spans="1:10" hidden="1" x14ac:dyDescent="0.3">
      <c r="A395" s="41" t="s">
        <v>37</v>
      </c>
      <c r="B395" s="14">
        <v>604</v>
      </c>
      <c r="C395" s="15" t="s">
        <v>21</v>
      </c>
      <c r="D395" s="16" t="s">
        <v>401</v>
      </c>
      <c r="E395" s="14">
        <v>20</v>
      </c>
      <c r="F395" s="14">
        <v>1</v>
      </c>
      <c r="G395" s="16" t="s">
        <v>21</v>
      </c>
      <c r="H395" s="15" t="s">
        <v>28</v>
      </c>
      <c r="I395" s="16" t="s">
        <v>38</v>
      </c>
      <c r="J395" s="53">
        <v>1.59</v>
      </c>
    </row>
    <row r="396" spans="1:10" ht="37.5" hidden="1" x14ac:dyDescent="0.3">
      <c r="A396" s="41" t="s">
        <v>39</v>
      </c>
      <c r="B396" s="14">
        <v>604</v>
      </c>
      <c r="C396" s="14" t="s">
        <v>101</v>
      </c>
      <c r="D396" s="16" t="s">
        <v>401</v>
      </c>
      <c r="E396" s="14">
        <v>20</v>
      </c>
      <c r="F396" s="14">
        <v>1</v>
      </c>
      <c r="G396" s="16" t="s">
        <v>21</v>
      </c>
      <c r="H396" s="15" t="s">
        <v>30</v>
      </c>
      <c r="I396" s="16" t="s">
        <v>19</v>
      </c>
      <c r="J396" s="53">
        <f>J397</f>
        <v>14248.59</v>
      </c>
    </row>
    <row r="397" spans="1:10" ht="75" hidden="1" x14ac:dyDescent="0.3">
      <c r="A397" s="41" t="s">
        <v>34</v>
      </c>
      <c r="B397" s="14">
        <v>604</v>
      </c>
      <c r="C397" s="15" t="s">
        <v>21</v>
      </c>
      <c r="D397" s="16" t="s">
        <v>401</v>
      </c>
      <c r="E397" s="14">
        <v>20</v>
      </c>
      <c r="F397" s="14">
        <v>1</v>
      </c>
      <c r="G397" s="16" t="s">
        <v>21</v>
      </c>
      <c r="H397" s="15" t="s">
        <v>30</v>
      </c>
      <c r="I397" s="16" t="s">
        <v>29</v>
      </c>
      <c r="J397" s="53">
        <v>14248.59</v>
      </c>
    </row>
    <row r="398" spans="1:10" hidden="1" x14ac:dyDescent="0.3">
      <c r="A398" s="42" t="s">
        <v>59</v>
      </c>
      <c r="B398" s="14">
        <v>604</v>
      </c>
      <c r="C398" s="19" t="s">
        <v>21</v>
      </c>
      <c r="D398" s="13">
        <v>11</v>
      </c>
      <c r="E398" s="13" t="s">
        <v>16</v>
      </c>
      <c r="F398" s="13">
        <v>0</v>
      </c>
      <c r="G398" s="13" t="s">
        <v>16</v>
      </c>
      <c r="H398" s="12" t="s">
        <v>18</v>
      </c>
      <c r="I398" s="13" t="s">
        <v>19</v>
      </c>
      <c r="J398" s="52">
        <f t="shared" ref="J398:J401" si="14">J399</f>
        <v>375</v>
      </c>
    </row>
    <row r="399" spans="1:10" ht="37.5" hidden="1" x14ac:dyDescent="0.3">
      <c r="A399" s="41" t="s">
        <v>48</v>
      </c>
      <c r="B399" s="14">
        <v>604</v>
      </c>
      <c r="C399" s="19" t="s">
        <v>21</v>
      </c>
      <c r="D399" s="16">
        <v>11</v>
      </c>
      <c r="E399" s="14">
        <v>51</v>
      </c>
      <c r="F399" s="14">
        <v>0</v>
      </c>
      <c r="G399" s="16" t="s">
        <v>16</v>
      </c>
      <c r="H399" s="15" t="s">
        <v>18</v>
      </c>
      <c r="I399" s="16" t="s">
        <v>19</v>
      </c>
      <c r="J399" s="53">
        <f t="shared" si="14"/>
        <v>375</v>
      </c>
    </row>
    <row r="400" spans="1:10" hidden="1" x14ac:dyDescent="0.3">
      <c r="A400" s="41" t="s">
        <v>199</v>
      </c>
      <c r="B400" s="14">
        <v>604</v>
      </c>
      <c r="C400" s="19" t="s">
        <v>21</v>
      </c>
      <c r="D400" s="16">
        <v>11</v>
      </c>
      <c r="E400" s="14">
        <v>51</v>
      </c>
      <c r="F400" s="14">
        <v>4</v>
      </c>
      <c r="G400" s="16" t="s">
        <v>16</v>
      </c>
      <c r="H400" s="15" t="s">
        <v>18</v>
      </c>
      <c r="I400" s="16" t="s">
        <v>19</v>
      </c>
      <c r="J400" s="53">
        <f t="shared" si="14"/>
        <v>375</v>
      </c>
    </row>
    <row r="401" spans="1:10" hidden="1" x14ac:dyDescent="0.3">
      <c r="A401" s="41" t="s">
        <v>60</v>
      </c>
      <c r="B401" s="14">
        <v>604</v>
      </c>
      <c r="C401" s="19" t="s">
        <v>21</v>
      </c>
      <c r="D401" s="16">
        <v>11</v>
      </c>
      <c r="E401" s="14">
        <v>51</v>
      </c>
      <c r="F401" s="14">
        <v>4</v>
      </c>
      <c r="G401" s="16" t="s">
        <v>16</v>
      </c>
      <c r="H401" s="15" t="s">
        <v>61</v>
      </c>
      <c r="I401" s="16" t="s">
        <v>19</v>
      </c>
      <c r="J401" s="53">
        <f t="shared" si="14"/>
        <v>375</v>
      </c>
    </row>
    <row r="402" spans="1:10" hidden="1" x14ac:dyDescent="0.3">
      <c r="A402" s="41" t="s">
        <v>37</v>
      </c>
      <c r="B402" s="14">
        <v>604</v>
      </c>
      <c r="C402" s="15" t="s">
        <v>21</v>
      </c>
      <c r="D402" s="16">
        <v>11</v>
      </c>
      <c r="E402" s="14">
        <v>51</v>
      </c>
      <c r="F402" s="14">
        <v>4</v>
      </c>
      <c r="G402" s="16" t="s">
        <v>16</v>
      </c>
      <c r="H402" s="15" t="s">
        <v>61</v>
      </c>
      <c r="I402" s="16" t="s">
        <v>38</v>
      </c>
      <c r="J402" s="53">
        <v>375</v>
      </c>
    </row>
    <row r="403" spans="1:10" hidden="1" x14ac:dyDescent="0.3">
      <c r="A403" s="66" t="s">
        <v>40</v>
      </c>
      <c r="B403" s="11">
        <v>604</v>
      </c>
      <c r="C403" s="11" t="s">
        <v>43</v>
      </c>
      <c r="D403" s="13">
        <v>13</v>
      </c>
      <c r="E403" s="11">
        <v>0</v>
      </c>
      <c r="F403" s="11">
        <v>0</v>
      </c>
      <c r="G403" s="13" t="s">
        <v>16</v>
      </c>
      <c r="H403" s="12" t="s">
        <v>18</v>
      </c>
      <c r="I403" s="13" t="s">
        <v>19</v>
      </c>
      <c r="J403" s="52">
        <f>J413+J404+J409</f>
        <v>47378.59</v>
      </c>
    </row>
    <row r="404" spans="1:10" ht="56.25" hidden="1" x14ac:dyDescent="0.3">
      <c r="A404" s="41" t="s">
        <v>355</v>
      </c>
      <c r="B404" s="14">
        <v>604</v>
      </c>
      <c r="C404" s="15" t="s">
        <v>21</v>
      </c>
      <c r="D404" s="16">
        <v>13</v>
      </c>
      <c r="E404" s="14">
        <v>20</v>
      </c>
      <c r="F404" s="14">
        <v>0</v>
      </c>
      <c r="G404" s="16" t="s">
        <v>16</v>
      </c>
      <c r="H404" s="15" t="s">
        <v>18</v>
      </c>
      <c r="I404" s="16" t="s">
        <v>19</v>
      </c>
      <c r="J404" s="53">
        <f>J405</f>
        <v>16574.14</v>
      </c>
    </row>
    <row r="405" spans="1:10" ht="56.25" hidden="1" x14ac:dyDescent="0.3">
      <c r="A405" s="41" t="s">
        <v>342</v>
      </c>
      <c r="B405" s="14">
        <v>604</v>
      </c>
      <c r="C405" s="15" t="s">
        <v>21</v>
      </c>
      <c r="D405" s="16">
        <v>13</v>
      </c>
      <c r="E405" s="14">
        <v>20</v>
      </c>
      <c r="F405" s="14">
        <v>1</v>
      </c>
      <c r="G405" s="16" t="s">
        <v>16</v>
      </c>
      <c r="H405" s="15" t="s">
        <v>18</v>
      </c>
      <c r="I405" s="16" t="s">
        <v>19</v>
      </c>
      <c r="J405" s="53">
        <f>J406</f>
        <v>16574.14</v>
      </c>
    </row>
    <row r="406" spans="1:10" ht="37.5" hidden="1" x14ac:dyDescent="0.3">
      <c r="A406" s="41" t="s">
        <v>274</v>
      </c>
      <c r="B406" s="14">
        <v>604</v>
      </c>
      <c r="C406" s="15" t="s">
        <v>21</v>
      </c>
      <c r="D406" s="16">
        <v>13</v>
      </c>
      <c r="E406" s="14">
        <v>20</v>
      </c>
      <c r="F406" s="14">
        <v>1</v>
      </c>
      <c r="G406" s="16" t="s">
        <v>21</v>
      </c>
      <c r="H406" s="15" t="s">
        <v>18</v>
      </c>
      <c r="I406" s="16" t="s">
        <v>19</v>
      </c>
      <c r="J406" s="53">
        <f>J407</f>
        <v>16574.14</v>
      </c>
    </row>
    <row r="407" spans="1:10" ht="56.25" hidden="1" x14ac:dyDescent="0.3">
      <c r="A407" s="64" t="s">
        <v>469</v>
      </c>
      <c r="B407" s="14">
        <v>604</v>
      </c>
      <c r="C407" s="15" t="s">
        <v>21</v>
      </c>
      <c r="D407" s="16">
        <v>13</v>
      </c>
      <c r="E407" s="14">
        <v>20</v>
      </c>
      <c r="F407" s="14">
        <v>1</v>
      </c>
      <c r="G407" s="16" t="s">
        <v>21</v>
      </c>
      <c r="H407" s="15" t="s">
        <v>470</v>
      </c>
      <c r="I407" s="16" t="s">
        <v>19</v>
      </c>
      <c r="J407" s="53">
        <f>J408</f>
        <v>16574.14</v>
      </c>
    </row>
    <row r="408" spans="1:10" hidden="1" x14ac:dyDescent="0.3">
      <c r="A408" s="64" t="s">
        <v>37</v>
      </c>
      <c r="B408" s="14">
        <v>604</v>
      </c>
      <c r="C408" s="15" t="s">
        <v>21</v>
      </c>
      <c r="D408" s="16">
        <v>13</v>
      </c>
      <c r="E408" s="14">
        <v>20</v>
      </c>
      <c r="F408" s="14">
        <v>1</v>
      </c>
      <c r="G408" s="16" t="s">
        <v>21</v>
      </c>
      <c r="H408" s="15" t="s">
        <v>470</v>
      </c>
      <c r="I408" s="16" t="s">
        <v>38</v>
      </c>
      <c r="J408" s="53">
        <v>16574.14</v>
      </c>
    </row>
    <row r="409" spans="1:10" ht="37.5" hidden="1" x14ac:dyDescent="0.3">
      <c r="A409" s="41" t="s">
        <v>48</v>
      </c>
      <c r="B409" s="14">
        <v>604</v>
      </c>
      <c r="C409" s="19" t="s">
        <v>21</v>
      </c>
      <c r="D409" s="16">
        <v>13</v>
      </c>
      <c r="E409" s="16" t="s">
        <v>45</v>
      </c>
      <c r="F409" s="16" t="s">
        <v>17</v>
      </c>
      <c r="G409" s="16" t="s">
        <v>16</v>
      </c>
      <c r="H409" s="15" t="s">
        <v>18</v>
      </c>
      <c r="I409" s="16" t="s">
        <v>19</v>
      </c>
      <c r="J409" s="53">
        <f>J410</f>
        <v>363.58</v>
      </c>
    </row>
    <row r="410" spans="1:10" ht="37.5" hidden="1" x14ac:dyDescent="0.3">
      <c r="A410" s="41" t="s">
        <v>62</v>
      </c>
      <c r="B410" s="14">
        <v>604</v>
      </c>
      <c r="C410" s="19" t="s">
        <v>21</v>
      </c>
      <c r="D410" s="16">
        <v>13</v>
      </c>
      <c r="E410" s="16" t="s">
        <v>45</v>
      </c>
      <c r="F410" s="16" t="s">
        <v>11</v>
      </c>
      <c r="G410" s="16" t="s">
        <v>16</v>
      </c>
      <c r="H410" s="15" t="s">
        <v>18</v>
      </c>
      <c r="I410" s="16" t="s">
        <v>19</v>
      </c>
      <c r="J410" s="53">
        <f>J411</f>
        <v>363.58</v>
      </c>
    </row>
    <row r="411" spans="1:10" hidden="1" x14ac:dyDescent="0.3">
      <c r="A411" s="54" t="s">
        <v>41</v>
      </c>
      <c r="B411" s="14">
        <v>604</v>
      </c>
      <c r="C411" s="19" t="s">
        <v>21</v>
      </c>
      <c r="D411" s="19">
        <v>13</v>
      </c>
      <c r="E411" s="14">
        <v>51</v>
      </c>
      <c r="F411" s="14">
        <v>5</v>
      </c>
      <c r="G411" s="16" t="s">
        <v>16</v>
      </c>
      <c r="H411" s="15" t="s">
        <v>64</v>
      </c>
      <c r="I411" s="16" t="s">
        <v>19</v>
      </c>
      <c r="J411" s="53">
        <f>J412</f>
        <v>363.58</v>
      </c>
    </row>
    <row r="412" spans="1:10" ht="75" hidden="1" x14ac:dyDescent="0.3">
      <c r="A412" s="41" t="s">
        <v>34</v>
      </c>
      <c r="B412" s="14">
        <v>604</v>
      </c>
      <c r="C412" s="15" t="s">
        <v>21</v>
      </c>
      <c r="D412" s="16">
        <v>13</v>
      </c>
      <c r="E412" s="14">
        <v>51</v>
      </c>
      <c r="F412" s="14">
        <v>5</v>
      </c>
      <c r="G412" s="16" t="s">
        <v>16</v>
      </c>
      <c r="H412" s="15" t="s">
        <v>64</v>
      </c>
      <c r="I412" s="16" t="s">
        <v>29</v>
      </c>
      <c r="J412" s="53">
        <v>363.58</v>
      </c>
    </row>
    <row r="413" spans="1:10" ht="75" hidden="1" x14ac:dyDescent="0.3">
      <c r="A413" s="41" t="s">
        <v>422</v>
      </c>
      <c r="B413" s="14">
        <v>604</v>
      </c>
      <c r="C413" s="14" t="s">
        <v>43</v>
      </c>
      <c r="D413" s="16">
        <v>13</v>
      </c>
      <c r="E413" s="16" t="s">
        <v>424</v>
      </c>
      <c r="F413" s="16" t="s">
        <v>17</v>
      </c>
      <c r="G413" s="16" t="s">
        <v>16</v>
      </c>
      <c r="H413" s="15" t="s">
        <v>18</v>
      </c>
      <c r="I413" s="16" t="s">
        <v>19</v>
      </c>
      <c r="J413" s="53">
        <f t="shared" ref="J413:J414" si="15">J414</f>
        <v>30440.87</v>
      </c>
    </row>
    <row r="414" spans="1:10" ht="37.5" hidden="1" x14ac:dyDescent="0.3">
      <c r="A414" s="41" t="s">
        <v>423</v>
      </c>
      <c r="B414" s="14">
        <v>604</v>
      </c>
      <c r="C414" s="14" t="s">
        <v>43</v>
      </c>
      <c r="D414" s="16">
        <v>13</v>
      </c>
      <c r="E414" s="16" t="s">
        <v>424</v>
      </c>
      <c r="F414" s="16" t="s">
        <v>26</v>
      </c>
      <c r="G414" s="16" t="s">
        <v>16</v>
      </c>
      <c r="H414" s="15" t="s">
        <v>18</v>
      </c>
      <c r="I414" s="16" t="s">
        <v>19</v>
      </c>
      <c r="J414" s="53">
        <f t="shared" si="15"/>
        <v>30440.87</v>
      </c>
    </row>
    <row r="415" spans="1:10" ht="37.5" hidden="1" x14ac:dyDescent="0.3">
      <c r="A415" s="63" t="s">
        <v>425</v>
      </c>
      <c r="B415" s="14">
        <v>604</v>
      </c>
      <c r="C415" s="14" t="s">
        <v>43</v>
      </c>
      <c r="D415" s="16">
        <v>13</v>
      </c>
      <c r="E415" s="16" t="s">
        <v>424</v>
      </c>
      <c r="F415" s="16" t="s">
        <v>26</v>
      </c>
      <c r="G415" s="16" t="s">
        <v>16</v>
      </c>
      <c r="H415" s="15" t="s">
        <v>69</v>
      </c>
      <c r="I415" s="16" t="s">
        <v>19</v>
      </c>
      <c r="J415" s="53">
        <f>J416+J417+J418</f>
        <v>30440.87</v>
      </c>
    </row>
    <row r="416" spans="1:10" ht="75" hidden="1" x14ac:dyDescent="0.3">
      <c r="A416" s="64" t="s">
        <v>34</v>
      </c>
      <c r="B416" s="14">
        <v>604</v>
      </c>
      <c r="C416" s="15" t="s">
        <v>21</v>
      </c>
      <c r="D416" s="16">
        <v>13</v>
      </c>
      <c r="E416" s="16" t="s">
        <v>424</v>
      </c>
      <c r="F416" s="16" t="s">
        <v>26</v>
      </c>
      <c r="G416" s="16" t="s">
        <v>16</v>
      </c>
      <c r="H416" s="15" t="s">
        <v>69</v>
      </c>
      <c r="I416" s="16" t="s">
        <v>29</v>
      </c>
      <c r="J416" s="53">
        <v>26868.2</v>
      </c>
    </row>
    <row r="417" spans="1:10" ht="37.5" hidden="1" x14ac:dyDescent="0.3">
      <c r="A417" s="64" t="s">
        <v>35</v>
      </c>
      <c r="B417" s="14">
        <v>604</v>
      </c>
      <c r="C417" s="15" t="s">
        <v>21</v>
      </c>
      <c r="D417" s="16">
        <v>13</v>
      </c>
      <c r="E417" s="16" t="s">
        <v>424</v>
      </c>
      <c r="F417" s="16" t="s">
        <v>26</v>
      </c>
      <c r="G417" s="16" t="s">
        <v>16</v>
      </c>
      <c r="H417" s="15" t="s">
        <v>69</v>
      </c>
      <c r="I417" s="16" t="s">
        <v>36</v>
      </c>
      <c r="J417" s="53">
        <v>3572.37</v>
      </c>
    </row>
    <row r="418" spans="1:10" hidden="1" x14ac:dyDescent="0.3">
      <c r="A418" s="64" t="s">
        <v>37</v>
      </c>
      <c r="B418" s="14">
        <v>604</v>
      </c>
      <c r="C418" s="15" t="s">
        <v>21</v>
      </c>
      <c r="D418" s="16">
        <v>13</v>
      </c>
      <c r="E418" s="16" t="s">
        <v>424</v>
      </c>
      <c r="F418" s="16" t="s">
        <v>26</v>
      </c>
      <c r="G418" s="16" t="s">
        <v>16</v>
      </c>
      <c r="H418" s="15" t="s">
        <v>69</v>
      </c>
      <c r="I418" s="16" t="s">
        <v>38</v>
      </c>
      <c r="J418" s="53">
        <v>0.3</v>
      </c>
    </row>
    <row r="419" spans="1:10" ht="56.25" hidden="1" x14ac:dyDescent="0.3">
      <c r="A419" s="66" t="s">
        <v>204</v>
      </c>
      <c r="B419" s="13" t="s">
        <v>203</v>
      </c>
      <c r="C419" s="12" t="s">
        <v>16</v>
      </c>
      <c r="D419" s="12" t="s">
        <v>16</v>
      </c>
      <c r="E419" s="13" t="s">
        <v>16</v>
      </c>
      <c r="F419" s="13" t="s">
        <v>17</v>
      </c>
      <c r="G419" s="13" t="s">
        <v>16</v>
      </c>
      <c r="H419" s="12" t="s">
        <v>18</v>
      </c>
      <c r="I419" s="13" t="s">
        <v>19</v>
      </c>
      <c r="J419" s="52">
        <f>J436+J540+J426+J420</f>
        <v>1119755.51</v>
      </c>
    </row>
    <row r="420" spans="1:10" hidden="1" x14ac:dyDescent="0.3">
      <c r="A420" s="41" t="s">
        <v>20</v>
      </c>
      <c r="B420" s="16" t="s">
        <v>203</v>
      </c>
      <c r="C420" s="14" t="s">
        <v>101</v>
      </c>
      <c r="D420" s="15" t="s">
        <v>16</v>
      </c>
      <c r="E420" s="16" t="s">
        <v>16</v>
      </c>
      <c r="F420" s="16" t="s">
        <v>17</v>
      </c>
      <c r="G420" s="16" t="s">
        <v>16</v>
      </c>
      <c r="H420" s="15" t="s">
        <v>18</v>
      </c>
      <c r="I420" s="16" t="s">
        <v>19</v>
      </c>
      <c r="J420" s="53">
        <f>J421</f>
        <v>158.22</v>
      </c>
    </row>
    <row r="421" spans="1:10" hidden="1" x14ac:dyDescent="0.3">
      <c r="A421" s="66" t="s">
        <v>40</v>
      </c>
      <c r="B421" s="16" t="s">
        <v>203</v>
      </c>
      <c r="C421" s="14" t="s">
        <v>43</v>
      </c>
      <c r="D421" s="16">
        <v>13</v>
      </c>
      <c r="E421" s="14">
        <v>0</v>
      </c>
      <c r="F421" s="14">
        <v>0</v>
      </c>
      <c r="G421" s="16" t="s">
        <v>16</v>
      </c>
      <c r="H421" s="15" t="s">
        <v>18</v>
      </c>
      <c r="I421" s="16" t="s">
        <v>19</v>
      </c>
      <c r="J421" s="53">
        <f>J422</f>
        <v>158.22</v>
      </c>
    </row>
    <row r="422" spans="1:10" ht="37.5" hidden="1" x14ac:dyDescent="0.3">
      <c r="A422" s="41" t="s">
        <v>48</v>
      </c>
      <c r="B422" s="16" t="s">
        <v>203</v>
      </c>
      <c r="C422" s="19" t="s">
        <v>21</v>
      </c>
      <c r="D422" s="16">
        <v>13</v>
      </c>
      <c r="E422" s="16" t="s">
        <v>45</v>
      </c>
      <c r="F422" s="16" t="s">
        <v>17</v>
      </c>
      <c r="G422" s="16" t="s">
        <v>16</v>
      </c>
      <c r="H422" s="15" t="s">
        <v>18</v>
      </c>
      <c r="I422" s="16" t="s">
        <v>19</v>
      </c>
      <c r="J422" s="53">
        <f>J423</f>
        <v>158.22</v>
      </c>
    </row>
    <row r="423" spans="1:10" ht="37.5" hidden="1" x14ac:dyDescent="0.3">
      <c r="A423" s="41" t="s">
        <v>62</v>
      </c>
      <c r="B423" s="16" t="s">
        <v>203</v>
      </c>
      <c r="C423" s="19" t="s">
        <v>21</v>
      </c>
      <c r="D423" s="16">
        <v>13</v>
      </c>
      <c r="E423" s="16" t="s">
        <v>45</v>
      </c>
      <c r="F423" s="16" t="s">
        <v>11</v>
      </c>
      <c r="G423" s="16" t="s">
        <v>16</v>
      </c>
      <c r="H423" s="15" t="s">
        <v>18</v>
      </c>
      <c r="I423" s="16" t="s">
        <v>19</v>
      </c>
      <c r="J423" s="53">
        <f>J424</f>
        <v>158.22</v>
      </c>
    </row>
    <row r="424" spans="1:10" hidden="1" x14ac:dyDescent="0.3">
      <c r="A424" s="54" t="s">
        <v>41</v>
      </c>
      <c r="B424" s="16" t="s">
        <v>203</v>
      </c>
      <c r="C424" s="19" t="s">
        <v>21</v>
      </c>
      <c r="D424" s="19">
        <v>13</v>
      </c>
      <c r="E424" s="14">
        <v>51</v>
      </c>
      <c r="F424" s="14">
        <v>5</v>
      </c>
      <c r="G424" s="16" t="s">
        <v>16</v>
      </c>
      <c r="H424" s="15" t="s">
        <v>64</v>
      </c>
      <c r="I424" s="16" t="s">
        <v>19</v>
      </c>
      <c r="J424" s="53">
        <f>J425</f>
        <v>158.22</v>
      </c>
    </row>
    <row r="425" spans="1:10" ht="75" hidden="1" x14ac:dyDescent="0.3">
      <c r="A425" s="41" t="s">
        <v>34</v>
      </c>
      <c r="B425" s="16" t="s">
        <v>203</v>
      </c>
      <c r="C425" s="15" t="s">
        <v>21</v>
      </c>
      <c r="D425" s="16">
        <v>13</v>
      </c>
      <c r="E425" s="14">
        <v>51</v>
      </c>
      <c r="F425" s="14">
        <v>5</v>
      </c>
      <c r="G425" s="16" t="s">
        <v>16</v>
      </c>
      <c r="H425" s="15" t="s">
        <v>64</v>
      </c>
      <c r="I425" s="16" t="s">
        <v>29</v>
      </c>
      <c r="J425" s="53">
        <v>158.22</v>
      </c>
    </row>
    <row r="426" spans="1:10" hidden="1" x14ac:dyDescent="0.3">
      <c r="A426" s="66" t="s">
        <v>75</v>
      </c>
      <c r="B426" s="13" t="s">
        <v>203</v>
      </c>
      <c r="C426" s="12" t="s">
        <v>24</v>
      </c>
      <c r="D426" s="12" t="s">
        <v>16</v>
      </c>
      <c r="E426" s="13" t="s">
        <v>16</v>
      </c>
      <c r="F426" s="13" t="s">
        <v>17</v>
      </c>
      <c r="G426" s="13" t="s">
        <v>16</v>
      </c>
      <c r="H426" s="12" t="s">
        <v>18</v>
      </c>
      <c r="I426" s="13" t="s">
        <v>19</v>
      </c>
      <c r="J426" s="52">
        <f>J427</f>
        <v>6932.5199999999995</v>
      </c>
    </row>
    <row r="427" spans="1:10" hidden="1" x14ac:dyDescent="0.3">
      <c r="A427" s="66" t="s">
        <v>465</v>
      </c>
      <c r="B427" s="13" t="s">
        <v>203</v>
      </c>
      <c r="C427" s="12" t="s">
        <v>24</v>
      </c>
      <c r="D427" s="12" t="s">
        <v>96</v>
      </c>
      <c r="E427" s="13" t="s">
        <v>16</v>
      </c>
      <c r="F427" s="13" t="s">
        <v>17</v>
      </c>
      <c r="G427" s="13" t="s">
        <v>16</v>
      </c>
      <c r="H427" s="12" t="s">
        <v>18</v>
      </c>
      <c r="I427" s="13" t="s">
        <v>19</v>
      </c>
      <c r="J427" s="52">
        <f>J428</f>
        <v>6932.5199999999995</v>
      </c>
    </row>
    <row r="428" spans="1:10" ht="37.5" hidden="1" x14ac:dyDescent="0.3">
      <c r="A428" s="70" t="s">
        <v>445</v>
      </c>
      <c r="B428" s="16" t="s">
        <v>203</v>
      </c>
      <c r="C428" s="15" t="s">
        <v>24</v>
      </c>
      <c r="D428" s="15" t="s">
        <v>96</v>
      </c>
      <c r="E428" s="16" t="s">
        <v>371</v>
      </c>
      <c r="F428" s="16" t="s">
        <v>17</v>
      </c>
      <c r="G428" s="16" t="s">
        <v>16</v>
      </c>
      <c r="H428" s="15" t="s">
        <v>18</v>
      </c>
      <c r="I428" s="16" t="s">
        <v>19</v>
      </c>
      <c r="J428" s="53">
        <f>J429</f>
        <v>6932.5199999999995</v>
      </c>
    </row>
    <row r="429" spans="1:10" hidden="1" x14ac:dyDescent="0.3">
      <c r="A429" s="71" t="s">
        <v>462</v>
      </c>
      <c r="B429" s="16" t="s">
        <v>203</v>
      </c>
      <c r="C429" s="15" t="s">
        <v>24</v>
      </c>
      <c r="D429" s="15" t="s">
        <v>96</v>
      </c>
      <c r="E429" s="16" t="s">
        <v>371</v>
      </c>
      <c r="F429" s="16" t="s">
        <v>26</v>
      </c>
      <c r="G429" s="16" t="s">
        <v>16</v>
      </c>
      <c r="H429" s="15" t="s">
        <v>18</v>
      </c>
      <c r="I429" s="16" t="s">
        <v>19</v>
      </c>
      <c r="J429" s="53">
        <f>J430+J433</f>
        <v>6932.5199999999995</v>
      </c>
    </row>
    <row r="430" spans="1:10" ht="150" hidden="1" x14ac:dyDescent="0.3">
      <c r="A430" s="162" t="s">
        <v>609</v>
      </c>
      <c r="B430" s="16" t="s">
        <v>203</v>
      </c>
      <c r="C430" s="15" t="s">
        <v>24</v>
      </c>
      <c r="D430" s="15" t="s">
        <v>96</v>
      </c>
      <c r="E430" s="16" t="s">
        <v>371</v>
      </c>
      <c r="F430" s="16" t="s">
        <v>26</v>
      </c>
      <c r="G430" s="16" t="s">
        <v>16</v>
      </c>
      <c r="H430" s="15" t="s">
        <v>466</v>
      </c>
      <c r="I430" s="16" t="s">
        <v>19</v>
      </c>
      <c r="J430" s="53">
        <f>J432+J431</f>
        <v>0</v>
      </c>
    </row>
    <row r="431" spans="1:10" ht="75" hidden="1" x14ac:dyDescent="0.3">
      <c r="A431" s="64" t="s">
        <v>34</v>
      </c>
      <c r="B431" s="16" t="s">
        <v>203</v>
      </c>
      <c r="C431" s="15" t="s">
        <v>24</v>
      </c>
      <c r="D431" s="15" t="s">
        <v>96</v>
      </c>
      <c r="E431" s="16" t="s">
        <v>371</v>
      </c>
      <c r="F431" s="16" t="s">
        <v>26</v>
      </c>
      <c r="G431" s="16" t="s">
        <v>16</v>
      </c>
      <c r="H431" s="15" t="s">
        <v>466</v>
      </c>
      <c r="I431" s="16" t="s">
        <v>29</v>
      </c>
      <c r="J431" s="53">
        <v>0</v>
      </c>
    </row>
    <row r="432" spans="1:10" ht="37.5" hidden="1" x14ac:dyDescent="0.3">
      <c r="A432" s="64" t="s">
        <v>35</v>
      </c>
      <c r="B432" s="16" t="s">
        <v>203</v>
      </c>
      <c r="C432" s="15" t="s">
        <v>24</v>
      </c>
      <c r="D432" s="15" t="s">
        <v>96</v>
      </c>
      <c r="E432" s="16" t="s">
        <v>371</v>
      </c>
      <c r="F432" s="16" t="s">
        <v>26</v>
      </c>
      <c r="G432" s="16" t="s">
        <v>16</v>
      </c>
      <c r="H432" s="15" t="s">
        <v>466</v>
      </c>
      <c r="I432" s="16" t="s">
        <v>36</v>
      </c>
      <c r="J432" s="53">
        <v>0</v>
      </c>
    </row>
    <row r="433" spans="1:10" ht="150" hidden="1" x14ac:dyDescent="0.3">
      <c r="A433" s="64" t="s">
        <v>625</v>
      </c>
      <c r="B433" s="16" t="s">
        <v>203</v>
      </c>
      <c r="C433" s="15" t="s">
        <v>24</v>
      </c>
      <c r="D433" s="15" t="s">
        <v>96</v>
      </c>
      <c r="E433" s="16" t="s">
        <v>371</v>
      </c>
      <c r="F433" s="16" t="s">
        <v>26</v>
      </c>
      <c r="G433" s="16" t="s">
        <v>16</v>
      </c>
      <c r="H433" s="15" t="s">
        <v>624</v>
      </c>
      <c r="I433" s="16" t="s">
        <v>19</v>
      </c>
      <c r="J433" s="53">
        <f>J434+J435</f>
        <v>6932.5199999999995</v>
      </c>
    </row>
    <row r="434" spans="1:10" ht="75" hidden="1" x14ac:dyDescent="0.3">
      <c r="A434" s="64" t="s">
        <v>34</v>
      </c>
      <c r="B434" s="16" t="s">
        <v>203</v>
      </c>
      <c r="C434" s="15" t="s">
        <v>24</v>
      </c>
      <c r="D434" s="15" t="s">
        <v>96</v>
      </c>
      <c r="E434" s="16" t="s">
        <v>371</v>
      </c>
      <c r="F434" s="16" t="s">
        <v>26</v>
      </c>
      <c r="G434" s="16" t="s">
        <v>16</v>
      </c>
      <c r="H434" s="15" t="s">
        <v>624</v>
      </c>
      <c r="I434" s="16" t="s">
        <v>29</v>
      </c>
      <c r="J434" s="53">
        <v>289.04000000000002</v>
      </c>
    </row>
    <row r="435" spans="1:10" ht="37.5" hidden="1" x14ac:dyDescent="0.3">
      <c r="A435" s="64" t="s">
        <v>35</v>
      </c>
      <c r="B435" s="16" t="s">
        <v>203</v>
      </c>
      <c r="C435" s="15" t="s">
        <v>24</v>
      </c>
      <c r="D435" s="15" t="s">
        <v>96</v>
      </c>
      <c r="E435" s="16" t="s">
        <v>371</v>
      </c>
      <c r="F435" s="16" t="s">
        <v>26</v>
      </c>
      <c r="G435" s="16" t="s">
        <v>16</v>
      </c>
      <c r="H435" s="15" t="s">
        <v>624</v>
      </c>
      <c r="I435" s="16" t="s">
        <v>36</v>
      </c>
      <c r="J435" s="53">
        <v>6643.48</v>
      </c>
    </row>
    <row r="436" spans="1:10" hidden="1" x14ac:dyDescent="0.3">
      <c r="A436" s="66" t="s">
        <v>103</v>
      </c>
      <c r="B436" s="13" t="s">
        <v>203</v>
      </c>
      <c r="C436" s="12" t="s">
        <v>55</v>
      </c>
      <c r="D436" s="12" t="s">
        <v>16</v>
      </c>
      <c r="E436" s="13" t="s">
        <v>16</v>
      </c>
      <c r="F436" s="13" t="s">
        <v>17</v>
      </c>
      <c r="G436" s="13" t="s">
        <v>16</v>
      </c>
      <c r="H436" s="12" t="s">
        <v>18</v>
      </c>
      <c r="I436" s="13" t="s">
        <v>19</v>
      </c>
      <c r="J436" s="52">
        <f>J437+J452+J479+J496+J510</f>
        <v>1101757.42</v>
      </c>
    </row>
    <row r="437" spans="1:10" hidden="1" x14ac:dyDescent="0.3">
      <c r="A437" s="64" t="s">
        <v>104</v>
      </c>
      <c r="B437" s="16" t="s">
        <v>203</v>
      </c>
      <c r="C437" s="16" t="s">
        <v>105</v>
      </c>
      <c r="D437" s="16" t="s">
        <v>21</v>
      </c>
      <c r="E437" s="16" t="s">
        <v>16</v>
      </c>
      <c r="F437" s="16" t="s">
        <v>17</v>
      </c>
      <c r="G437" s="16" t="s">
        <v>16</v>
      </c>
      <c r="H437" s="15" t="s">
        <v>18</v>
      </c>
      <c r="I437" s="16" t="s">
        <v>19</v>
      </c>
      <c r="J437" s="52">
        <f>J438</f>
        <v>367813.75</v>
      </c>
    </row>
    <row r="438" spans="1:10" ht="56.25" hidden="1" x14ac:dyDescent="0.3">
      <c r="A438" s="64" t="s">
        <v>260</v>
      </c>
      <c r="B438" s="16" t="s">
        <v>203</v>
      </c>
      <c r="C438" s="16" t="s">
        <v>105</v>
      </c>
      <c r="D438" s="16" t="s">
        <v>21</v>
      </c>
      <c r="E438" s="16" t="s">
        <v>140</v>
      </c>
      <c r="F438" s="16" t="s">
        <v>17</v>
      </c>
      <c r="G438" s="16" t="s">
        <v>16</v>
      </c>
      <c r="H438" s="15" t="s">
        <v>18</v>
      </c>
      <c r="I438" s="16" t="s">
        <v>19</v>
      </c>
      <c r="J438" s="53">
        <f>J439</f>
        <v>367813.75</v>
      </c>
    </row>
    <row r="439" spans="1:10" hidden="1" x14ac:dyDescent="0.3">
      <c r="A439" s="64" t="s">
        <v>186</v>
      </c>
      <c r="B439" s="16" t="s">
        <v>203</v>
      </c>
      <c r="C439" s="16" t="s">
        <v>105</v>
      </c>
      <c r="D439" s="16" t="s">
        <v>21</v>
      </c>
      <c r="E439" s="16" t="s">
        <v>140</v>
      </c>
      <c r="F439" s="16" t="s">
        <v>17</v>
      </c>
      <c r="G439" s="16" t="s">
        <v>21</v>
      </c>
      <c r="H439" s="15" t="s">
        <v>18</v>
      </c>
      <c r="I439" s="16" t="s">
        <v>19</v>
      </c>
      <c r="J439" s="53">
        <f>J440+J445+J449</f>
        <v>367813.75</v>
      </c>
    </row>
    <row r="440" spans="1:10" ht="37.5" hidden="1" x14ac:dyDescent="0.3">
      <c r="A440" s="63" t="s">
        <v>68</v>
      </c>
      <c r="B440" s="16" t="s">
        <v>203</v>
      </c>
      <c r="C440" s="16" t="s">
        <v>105</v>
      </c>
      <c r="D440" s="16" t="s">
        <v>21</v>
      </c>
      <c r="E440" s="19" t="s">
        <v>140</v>
      </c>
      <c r="F440" s="16" t="s">
        <v>17</v>
      </c>
      <c r="G440" s="16" t="s">
        <v>21</v>
      </c>
      <c r="H440" s="15" t="s">
        <v>69</v>
      </c>
      <c r="I440" s="16" t="s">
        <v>19</v>
      </c>
      <c r="J440" s="53">
        <f>J441+J442+J444+J443</f>
        <v>256927.73</v>
      </c>
    </row>
    <row r="441" spans="1:10" ht="75" hidden="1" x14ac:dyDescent="0.3">
      <c r="A441" s="64" t="s">
        <v>34</v>
      </c>
      <c r="B441" s="16" t="s">
        <v>203</v>
      </c>
      <c r="C441" s="19" t="s">
        <v>55</v>
      </c>
      <c r="D441" s="16" t="s">
        <v>21</v>
      </c>
      <c r="E441" s="19" t="s">
        <v>140</v>
      </c>
      <c r="F441" s="16" t="s">
        <v>17</v>
      </c>
      <c r="G441" s="16" t="s">
        <v>21</v>
      </c>
      <c r="H441" s="15" t="s">
        <v>69</v>
      </c>
      <c r="I441" s="16" t="s">
        <v>29</v>
      </c>
      <c r="J441" s="53">
        <v>163845.69</v>
      </c>
    </row>
    <row r="442" spans="1:10" ht="37.5" hidden="1" x14ac:dyDescent="0.3">
      <c r="A442" s="64" t="s">
        <v>35</v>
      </c>
      <c r="B442" s="16" t="s">
        <v>203</v>
      </c>
      <c r="C442" s="19" t="s">
        <v>55</v>
      </c>
      <c r="D442" s="16" t="s">
        <v>21</v>
      </c>
      <c r="E442" s="19" t="s">
        <v>140</v>
      </c>
      <c r="F442" s="16" t="s">
        <v>17</v>
      </c>
      <c r="G442" s="16" t="s">
        <v>21</v>
      </c>
      <c r="H442" s="15" t="s">
        <v>69</v>
      </c>
      <c r="I442" s="16" t="s">
        <v>36</v>
      </c>
      <c r="J442" s="53">
        <v>87218.83</v>
      </c>
    </row>
    <row r="443" spans="1:10" hidden="1" x14ac:dyDescent="0.3">
      <c r="A443" s="41" t="s">
        <v>42</v>
      </c>
      <c r="B443" s="16" t="s">
        <v>203</v>
      </c>
      <c r="C443" s="19" t="s">
        <v>55</v>
      </c>
      <c r="D443" s="16" t="s">
        <v>21</v>
      </c>
      <c r="E443" s="19" t="s">
        <v>140</v>
      </c>
      <c r="F443" s="16" t="s">
        <v>17</v>
      </c>
      <c r="G443" s="16" t="s">
        <v>21</v>
      </c>
      <c r="H443" s="15" t="s">
        <v>69</v>
      </c>
      <c r="I443" s="16" t="s">
        <v>94</v>
      </c>
      <c r="J443" s="53">
        <v>3.31</v>
      </c>
    </row>
    <row r="444" spans="1:10" hidden="1" x14ac:dyDescent="0.3">
      <c r="A444" s="64" t="s">
        <v>37</v>
      </c>
      <c r="B444" s="16" t="s">
        <v>203</v>
      </c>
      <c r="C444" s="19" t="s">
        <v>55</v>
      </c>
      <c r="D444" s="16" t="s">
        <v>21</v>
      </c>
      <c r="E444" s="19" t="s">
        <v>140</v>
      </c>
      <c r="F444" s="16" t="s">
        <v>17</v>
      </c>
      <c r="G444" s="16" t="s">
        <v>21</v>
      </c>
      <c r="H444" s="15" t="s">
        <v>69</v>
      </c>
      <c r="I444" s="16" t="s">
        <v>38</v>
      </c>
      <c r="J444" s="53">
        <v>5859.9</v>
      </c>
    </row>
    <row r="445" spans="1:10" ht="93.75" hidden="1" x14ac:dyDescent="0.3">
      <c r="A445" s="57" t="s">
        <v>376</v>
      </c>
      <c r="B445" s="16" t="s">
        <v>203</v>
      </c>
      <c r="C445" s="16" t="s">
        <v>105</v>
      </c>
      <c r="D445" s="16" t="s">
        <v>21</v>
      </c>
      <c r="E445" s="19" t="s">
        <v>140</v>
      </c>
      <c r="F445" s="16" t="s">
        <v>17</v>
      </c>
      <c r="G445" s="16" t="s">
        <v>21</v>
      </c>
      <c r="H445" s="15" t="s">
        <v>147</v>
      </c>
      <c r="I445" s="16" t="s">
        <v>19</v>
      </c>
      <c r="J445" s="53">
        <f>J446+J447+J448</f>
        <v>105952.34999999999</v>
      </c>
    </row>
    <row r="446" spans="1:10" ht="75" hidden="1" x14ac:dyDescent="0.3">
      <c r="A446" s="64" t="s">
        <v>34</v>
      </c>
      <c r="B446" s="16" t="s">
        <v>203</v>
      </c>
      <c r="C446" s="19" t="s">
        <v>55</v>
      </c>
      <c r="D446" s="16" t="s">
        <v>21</v>
      </c>
      <c r="E446" s="19" t="s">
        <v>140</v>
      </c>
      <c r="F446" s="16" t="s">
        <v>17</v>
      </c>
      <c r="G446" s="16" t="s">
        <v>21</v>
      </c>
      <c r="H446" s="15" t="s">
        <v>147</v>
      </c>
      <c r="I446" s="16" t="s">
        <v>29</v>
      </c>
      <c r="J446" s="53">
        <v>102325.95</v>
      </c>
    </row>
    <row r="447" spans="1:10" ht="37.5" hidden="1" x14ac:dyDescent="0.3">
      <c r="A447" s="64" t="s">
        <v>35</v>
      </c>
      <c r="B447" s="16" t="s">
        <v>203</v>
      </c>
      <c r="C447" s="19" t="s">
        <v>55</v>
      </c>
      <c r="D447" s="16" t="s">
        <v>21</v>
      </c>
      <c r="E447" s="19" t="s">
        <v>140</v>
      </c>
      <c r="F447" s="16" t="s">
        <v>17</v>
      </c>
      <c r="G447" s="16" t="s">
        <v>21</v>
      </c>
      <c r="H447" s="15" t="s">
        <v>147</v>
      </c>
      <c r="I447" s="16" t="s">
        <v>36</v>
      </c>
      <c r="J447" s="53">
        <v>547.4</v>
      </c>
    </row>
    <row r="448" spans="1:10" hidden="1" x14ac:dyDescent="0.3">
      <c r="A448" s="64" t="s">
        <v>37</v>
      </c>
      <c r="B448" s="16" t="s">
        <v>203</v>
      </c>
      <c r="C448" s="19" t="s">
        <v>55</v>
      </c>
      <c r="D448" s="16" t="s">
        <v>21</v>
      </c>
      <c r="E448" s="24" t="s">
        <v>140</v>
      </c>
      <c r="F448" s="23" t="s">
        <v>17</v>
      </c>
      <c r="G448" s="23" t="s">
        <v>21</v>
      </c>
      <c r="H448" s="15" t="s">
        <v>147</v>
      </c>
      <c r="I448" s="16" t="s">
        <v>38</v>
      </c>
      <c r="J448" s="53">
        <v>3079</v>
      </c>
    </row>
    <row r="449" spans="1:10" ht="93.75" hidden="1" x14ac:dyDescent="0.3">
      <c r="A449" s="57" t="s">
        <v>349</v>
      </c>
      <c r="B449" s="16" t="s">
        <v>203</v>
      </c>
      <c r="C449" s="15" t="s">
        <v>55</v>
      </c>
      <c r="D449" s="15" t="s">
        <v>21</v>
      </c>
      <c r="E449" s="19" t="s">
        <v>140</v>
      </c>
      <c r="F449" s="16" t="s">
        <v>17</v>
      </c>
      <c r="G449" s="16" t="s">
        <v>21</v>
      </c>
      <c r="H449" s="15" t="s">
        <v>113</v>
      </c>
      <c r="I449" s="16" t="s">
        <v>19</v>
      </c>
      <c r="J449" s="53">
        <f>J450+J451</f>
        <v>4933.67</v>
      </c>
    </row>
    <row r="450" spans="1:10" ht="75" hidden="1" x14ac:dyDescent="0.3">
      <c r="A450" s="64" t="s">
        <v>34</v>
      </c>
      <c r="B450" s="16" t="s">
        <v>203</v>
      </c>
      <c r="C450" s="19" t="s">
        <v>55</v>
      </c>
      <c r="D450" s="15" t="s">
        <v>21</v>
      </c>
      <c r="E450" s="19" t="s">
        <v>140</v>
      </c>
      <c r="F450" s="16" t="s">
        <v>17</v>
      </c>
      <c r="G450" s="16" t="s">
        <v>21</v>
      </c>
      <c r="H450" s="15" t="s">
        <v>113</v>
      </c>
      <c r="I450" s="16" t="s">
        <v>29</v>
      </c>
      <c r="J450" s="53">
        <v>3500</v>
      </c>
    </row>
    <row r="451" spans="1:10" hidden="1" x14ac:dyDescent="0.3">
      <c r="A451" s="41" t="s">
        <v>42</v>
      </c>
      <c r="B451" s="16" t="s">
        <v>203</v>
      </c>
      <c r="C451" s="19" t="s">
        <v>55</v>
      </c>
      <c r="D451" s="15" t="s">
        <v>21</v>
      </c>
      <c r="E451" s="19" t="s">
        <v>140</v>
      </c>
      <c r="F451" s="16" t="s">
        <v>17</v>
      </c>
      <c r="G451" s="16" t="s">
        <v>21</v>
      </c>
      <c r="H451" s="15" t="s">
        <v>113</v>
      </c>
      <c r="I451" s="16" t="s">
        <v>94</v>
      </c>
      <c r="J451" s="53">
        <v>1433.67</v>
      </c>
    </row>
    <row r="452" spans="1:10" hidden="1" x14ac:dyDescent="0.3">
      <c r="A452" s="66" t="s">
        <v>106</v>
      </c>
      <c r="B452" s="16" t="s">
        <v>203</v>
      </c>
      <c r="C452" s="13" t="s">
        <v>105</v>
      </c>
      <c r="D452" s="13" t="s">
        <v>44</v>
      </c>
      <c r="E452" s="13" t="s">
        <v>16</v>
      </c>
      <c r="F452" s="13" t="s">
        <v>17</v>
      </c>
      <c r="G452" s="13" t="s">
        <v>16</v>
      </c>
      <c r="H452" s="12" t="s">
        <v>18</v>
      </c>
      <c r="I452" s="13" t="s">
        <v>19</v>
      </c>
      <c r="J452" s="52">
        <f>J453</f>
        <v>642603.60999999987</v>
      </c>
    </row>
    <row r="453" spans="1:10" ht="56.25" hidden="1" x14ac:dyDescent="0.3">
      <c r="A453" s="64" t="s">
        <v>262</v>
      </c>
      <c r="B453" s="16" t="s">
        <v>203</v>
      </c>
      <c r="C453" s="16" t="s">
        <v>105</v>
      </c>
      <c r="D453" s="16" t="s">
        <v>44</v>
      </c>
      <c r="E453" s="16" t="s">
        <v>140</v>
      </c>
      <c r="F453" s="16" t="s">
        <v>17</v>
      </c>
      <c r="G453" s="16" t="s">
        <v>16</v>
      </c>
      <c r="H453" s="15" t="s">
        <v>18</v>
      </c>
      <c r="I453" s="16" t="s">
        <v>19</v>
      </c>
      <c r="J453" s="53">
        <f>J454+J476</f>
        <v>642603.60999999987</v>
      </c>
    </row>
    <row r="454" spans="1:10" hidden="1" x14ac:dyDescent="0.3">
      <c r="A454" s="64" t="s">
        <v>187</v>
      </c>
      <c r="B454" s="16" t="s">
        <v>203</v>
      </c>
      <c r="C454" s="16" t="s">
        <v>105</v>
      </c>
      <c r="D454" s="16" t="s">
        <v>44</v>
      </c>
      <c r="E454" s="16" t="s">
        <v>140</v>
      </c>
      <c r="F454" s="16" t="s">
        <v>17</v>
      </c>
      <c r="G454" s="16" t="s">
        <v>44</v>
      </c>
      <c r="H454" s="15" t="s">
        <v>18</v>
      </c>
      <c r="I454" s="16" t="s">
        <v>19</v>
      </c>
      <c r="J454" s="53">
        <f>J455+J462+J466+J469+J471+J473+J460</f>
        <v>638247.74999999988</v>
      </c>
    </row>
    <row r="455" spans="1:10" ht="37.5" hidden="1" x14ac:dyDescent="0.3">
      <c r="A455" s="63" t="s">
        <v>68</v>
      </c>
      <c r="B455" s="16" t="s">
        <v>203</v>
      </c>
      <c r="C455" s="16" t="s">
        <v>105</v>
      </c>
      <c r="D455" s="16" t="s">
        <v>44</v>
      </c>
      <c r="E455" s="16" t="s">
        <v>140</v>
      </c>
      <c r="F455" s="16" t="s">
        <v>17</v>
      </c>
      <c r="G455" s="16" t="s">
        <v>44</v>
      </c>
      <c r="H455" s="15" t="s">
        <v>69</v>
      </c>
      <c r="I455" s="16" t="s">
        <v>19</v>
      </c>
      <c r="J455" s="53">
        <f>J456+J457+J459+J458</f>
        <v>223083.31</v>
      </c>
    </row>
    <row r="456" spans="1:10" ht="75" hidden="1" x14ac:dyDescent="0.3">
      <c r="A456" s="64" t="s">
        <v>34</v>
      </c>
      <c r="B456" s="16" t="s">
        <v>203</v>
      </c>
      <c r="C456" s="19" t="s">
        <v>55</v>
      </c>
      <c r="D456" s="16" t="s">
        <v>44</v>
      </c>
      <c r="E456" s="16" t="s">
        <v>140</v>
      </c>
      <c r="F456" s="16" t="s">
        <v>17</v>
      </c>
      <c r="G456" s="16" t="s">
        <v>44</v>
      </c>
      <c r="H456" s="15" t="s">
        <v>69</v>
      </c>
      <c r="I456" s="16" t="s">
        <v>29</v>
      </c>
      <c r="J456" s="53">
        <v>110523.01</v>
      </c>
    </row>
    <row r="457" spans="1:10" ht="37.5" hidden="1" x14ac:dyDescent="0.3">
      <c r="A457" s="64" t="s">
        <v>35</v>
      </c>
      <c r="B457" s="16" t="s">
        <v>203</v>
      </c>
      <c r="C457" s="19" t="s">
        <v>55</v>
      </c>
      <c r="D457" s="16" t="s">
        <v>44</v>
      </c>
      <c r="E457" s="16" t="s">
        <v>140</v>
      </c>
      <c r="F457" s="16" t="s">
        <v>17</v>
      </c>
      <c r="G457" s="16" t="s">
        <v>44</v>
      </c>
      <c r="H457" s="15" t="s">
        <v>69</v>
      </c>
      <c r="I457" s="16" t="s">
        <v>36</v>
      </c>
      <c r="J457" s="53">
        <v>104608.44</v>
      </c>
    </row>
    <row r="458" spans="1:10" hidden="1" x14ac:dyDescent="0.3">
      <c r="A458" s="41" t="s">
        <v>42</v>
      </c>
      <c r="B458" s="16" t="s">
        <v>203</v>
      </c>
      <c r="C458" s="19" t="s">
        <v>55</v>
      </c>
      <c r="D458" s="16" t="s">
        <v>44</v>
      </c>
      <c r="E458" s="16" t="s">
        <v>140</v>
      </c>
      <c r="F458" s="16" t="s">
        <v>17</v>
      </c>
      <c r="G458" s="16" t="s">
        <v>44</v>
      </c>
      <c r="H458" s="15" t="s">
        <v>69</v>
      </c>
      <c r="I458" s="16" t="s">
        <v>94</v>
      </c>
      <c r="J458" s="53">
        <v>4849.68</v>
      </c>
    </row>
    <row r="459" spans="1:10" hidden="1" x14ac:dyDescent="0.3">
      <c r="A459" s="64" t="s">
        <v>37</v>
      </c>
      <c r="B459" s="16" t="s">
        <v>203</v>
      </c>
      <c r="C459" s="19" t="s">
        <v>55</v>
      </c>
      <c r="D459" s="16" t="s">
        <v>44</v>
      </c>
      <c r="E459" s="16" t="s">
        <v>140</v>
      </c>
      <c r="F459" s="16" t="s">
        <v>17</v>
      </c>
      <c r="G459" s="16" t="s">
        <v>44</v>
      </c>
      <c r="H459" s="15" t="s">
        <v>69</v>
      </c>
      <c r="I459" s="16" t="s">
        <v>38</v>
      </c>
      <c r="J459" s="53">
        <v>3102.18</v>
      </c>
    </row>
    <row r="460" spans="1:10" ht="75" hidden="1" x14ac:dyDescent="0.3">
      <c r="A460" s="64" t="s">
        <v>619</v>
      </c>
      <c r="B460" s="16" t="s">
        <v>203</v>
      </c>
      <c r="C460" s="19" t="s">
        <v>55</v>
      </c>
      <c r="D460" s="16" t="s">
        <v>44</v>
      </c>
      <c r="E460" s="16" t="s">
        <v>140</v>
      </c>
      <c r="F460" s="16" t="s">
        <v>17</v>
      </c>
      <c r="G460" s="16" t="s">
        <v>44</v>
      </c>
      <c r="H460" s="15" t="s">
        <v>618</v>
      </c>
      <c r="I460" s="16" t="s">
        <v>19</v>
      </c>
      <c r="J460" s="53">
        <f>J461</f>
        <v>2285.92</v>
      </c>
    </row>
    <row r="461" spans="1:10" ht="37.5" hidden="1" x14ac:dyDescent="0.3">
      <c r="A461" s="64" t="s">
        <v>35</v>
      </c>
      <c r="B461" s="16" t="s">
        <v>203</v>
      </c>
      <c r="C461" s="19" t="s">
        <v>55</v>
      </c>
      <c r="D461" s="16" t="s">
        <v>44</v>
      </c>
      <c r="E461" s="16" t="s">
        <v>140</v>
      </c>
      <c r="F461" s="16" t="s">
        <v>17</v>
      </c>
      <c r="G461" s="16" t="s">
        <v>44</v>
      </c>
      <c r="H461" s="15" t="s">
        <v>618</v>
      </c>
      <c r="I461" s="16" t="s">
        <v>36</v>
      </c>
      <c r="J461" s="53">
        <v>2285.92</v>
      </c>
    </row>
    <row r="462" spans="1:10" ht="131.25" hidden="1" x14ac:dyDescent="0.3">
      <c r="A462" s="57" t="s">
        <v>159</v>
      </c>
      <c r="B462" s="16" t="s">
        <v>203</v>
      </c>
      <c r="C462" s="16" t="s">
        <v>105</v>
      </c>
      <c r="D462" s="16" t="s">
        <v>44</v>
      </c>
      <c r="E462" s="16" t="s">
        <v>140</v>
      </c>
      <c r="F462" s="16" t="s">
        <v>17</v>
      </c>
      <c r="G462" s="16" t="s">
        <v>44</v>
      </c>
      <c r="H462" s="15" t="s">
        <v>148</v>
      </c>
      <c r="I462" s="16" t="s">
        <v>19</v>
      </c>
      <c r="J462" s="53">
        <f>J463+J464+J465</f>
        <v>309362.06999999995</v>
      </c>
    </row>
    <row r="463" spans="1:10" ht="75" hidden="1" x14ac:dyDescent="0.3">
      <c r="A463" s="64" t="s">
        <v>34</v>
      </c>
      <c r="B463" s="16" t="s">
        <v>203</v>
      </c>
      <c r="C463" s="19" t="s">
        <v>55</v>
      </c>
      <c r="D463" s="16" t="s">
        <v>44</v>
      </c>
      <c r="E463" s="16" t="s">
        <v>140</v>
      </c>
      <c r="F463" s="16" t="s">
        <v>17</v>
      </c>
      <c r="G463" s="16" t="s">
        <v>44</v>
      </c>
      <c r="H463" s="15" t="s">
        <v>148</v>
      </c>
      <c r="I463" s="16" t="s">
        <v>29</v>
      </c>
      <c r="J463" s="53">
        <v>287478.15999999997</v>
      </c>
    </row>
    <row r="464" spans="1:10" ht="37.5" hidden="1" x14ac:dyDescent="0.3">
      <c r="A464" s="64" t="s">
        <v>35</v>
      </c>
      <c r="B464" s="16" t="s">
        <v>203</v>
      </c>
      <c r="C464" s="19" t="s">
        <v>55</v>
      </c>
      <c r="D464" s="16" t="s">
        <v>44</v>
      </c>
      <c r="E464" s="16" t="s">
        <v>140</v>
      </c>
      <c r="F464" s="16" t="s">
        <v>17</v>
      </c>
      <c r="G464" s="16" t="s">
        <v>44</v>
      </c>
      <c r="H464" s="15" t="s">
        <v>148</v>
      </c>
      <c r="I464" s="16" t="s">
        <v>36</v>
      </c>
      <c r="J464" s="53">
        <v>13934.91</v>
      </c>
    </row>
    <row r="465" spans="1:10" hidden="1" x14ac:dyDescent="0.3">
      <c r="A465" s="64" t="s">
        <v>37</v>
      </c>
      <c r="B465" s="16" t="s">
        <v>203</v>
      </c>
      <c r="C465" s="19" t="s">
        <v>55</v>
      </c>
      <c r="D465" s="16" t="s">
        <v>44</v>
      </c>
      <c r="E465" s="16" t="s">
        <v>140</v>
      </c>
      <c r="F465" s="16" t="s">
        <v>17</v>
      </c>
      <c r="G465" s="16" t="s">
        <v>44</v>
      </c>
      <c r="H465" s="15" t="s">
        <v>148</v>
      </c>
      <c r="I465" s="16" t="s">
        <v>38</v>
      </c>
      <c r="J465" s="53">
        <v>7949</v>
      </c>
    </row>
    <row r="466" spans="1:10" ht="93.75" hidden="1" x14ac:dyDescent="0.3">
      <c r="A466" s="57" t="s">
        <v>349</v>
      </c>
      <c r="B466" s="16" t="s">
        <v>203</v>
      </c>
      <c r="C466" s="15" t="s">
        <v>55</v>
      </c>
      <c r="D466" s="15" t="s">
        <v>44</v>
      </c>
      <c r="E466" s="19" t="s">
        <v>140</v>
      </c>
      <c r="F466" s="16" t="s">
        <v>17</v>
      </c>
      <c r="G466" s="16" t="s">
        <v>44</v>
      </c>
      <c r="H466" s="15" t="s">
        <v>113</v>
      </c>
      <c r="I466" s="16" t="s">
        <v>19</v>
      </c>
      <c r="J466" s="53">
        <f>J467+J468</f>
        <v>10957.28</v>
      </c>
    </row>
    <row r="467" spans="1:10" ht="75" hidden="1" x14ac:dyDescent="0.3">
      <c r="A467" s="64" t="s">
        <v>34</v>
      </c>
      <c r="B467" s="16" t="s">
        <v>203</v>
      </c>
      <c r="C467" s="19" t="s">
        <v>55</v>
      </c>
      <c r="D467" s="15" t="s">
        <v>44</v>
      </c>
      <c r="E467" s="19" t="s">
        <v>140</v>
      </c>
      <c r="F467" s="16" t="s">
        <v>17</v>
      </c>
      <c r="G467" s="16" t="s">
        <v>44</v>
      </c>
      <c r="H467" s="15" t="s">
        <v>113</v>
      </c>
      <c r="I467" s="16" t="s">
        <v>29</v>
      </c>
      <c r="J467" s="53">
        <v>9000</v>
      </c>
    </row>
    <row r="468" spans="1:10" hidden="1" x14ac:dyDescent="0.3">
      <c r="A468" s="41" t="s">
        <v>42</v>
      </c>
      <c r="B468" s="16" t="s">
        <v>203</v>
      </c>
      <c r="C468" s="19" t="s">
        <v>55</v>
      </c>
      <c r="D468" s="15" t="s">
        <v>44</v>
      </c>
      <c r="E468" s="19" t="s">
        <v>140</v>
      </c>
      <c r="F468" s="16" t="s">
        <v>17</v>
      </c>
      <c r="G468" s="16" t="s">
        <v>44</v>
      </c>
      <c r="H468" s="15" t="s">
        <v>113</v>
      </c>
      <c r="I468" s="16" t="s">
        <v>94</v>
      </c>
      <c r="J468" s="53">
        <v>1957.28</v>
      </c>
    </row>
    <row r="469" spans="1:10" ht="56.25" hidden="1" x14ac:dyDescent="0.3">
      <c r="A469" s="86" t="s">
        <v>375</v>
      </c>
      <c r="B469" s="16" t="s">
        <v>203</v>
      </c>
      <c r="C469" s="15" t="s">
        <v>55</v>
      </c>
      <c r="D469" s="15" t="s">
        <v>44</v>
      </c>
      <c r="E469" s="19" t="s">
        <v>140</v>
      </c>
      <c r="F469" s="16" t="s">
        <v>17</v>
      </c>
      <c r="G469" s="16" t="s">
        <v>44</v>
      </c>
      <c r="H469" s="15" t="s">
        <v>485</v>
      </c>
      <c r="I469" s="16" t="s">
        <v>19</v>
      </c>
      <c r="J469" s="53">
        <f>J470</f>
        <v>26667.57</v>
      </c>
    </row>
    <row r="470" spans="1:10" ht="75" hidden="1" x14ac:dyDescent="0.3">
      <c r="A470" s="64" t="s">
        <v>34</v>
      </c>
      <c r="B470" s="16" t="s">
        <v>203</v>
      </c>
      <c r="C470" s="19" t="s">
        <v>55</v>
      </c>
      <c r="D470" s="15" t="s">
        <v>44</v>
      </c>
      <c r="E470" s="19" t="s">
        <v>140</v>
      </c>
      <c r="F470" s="16" t="s">
        <v>17</v>
      </c>
      <c r="G470" s="16" t="s">
        <v>44</v>
      </c>
      <c r="H470" s="15" t="s">
        <v>485</v>
      </c>
      <c r="I470" s="16" t="s">
        <v>29</v>
      </c>
      <c r="J470" s="53">
        <v>26667.57</v>
      </c>
    </row>
    <row r="471" spans="1:10" ht="56.25" hidden="1" x14ac:dyDescent="0.3">
      <c r="A471" s="64" t="s">
        <v>367</v>
      </c>
      <c r="B471" s="16" t="s">
        <v>203</v>
      </c>
      <c r="C471" s="15" t="s">
        <v>55</v>
      </c>
      <c r="D471" s="15" t="s">
        <v>44</v>
      </c>
      <c r="E471" s="19" t="s">
        <v>140</v>
      </c>
      <c r="F471" s="16" t="s">
        <v>17</v>
      </c>
      <c r="G471" s="16" t="s">
        <v>44</v>
      </c>
      <c r="H471" s="15" t="s">
        <v>366</v>
      </c>
      <c r="I471" s="16" t="s">
        <v>19</v>
      </c>
      <c r="J471" s="53">
        <f>J472</f>
        <v>45323.33</v>
      </c>
    </row>
    <row r="472" spans="1:10" ht="37.5" hidden="1" x14ac:dyDescent="0.3">
      <c r="A472" s="64" t="s">
        <v>35</v>
      </c>
      <c r="B472" s="16" t="s">
        <v>203</v>
      </c>
      <c r="C472" s="19" t="s">
        <v>55</v>
      </c>
      <c r="D472" s="15" t="s">
        <v>44</v>
      </c>
      <c r="E472" s="19" t="s">
        <v>140</v>
      </c>
      <c r="F472" s="16" t="s">
        <v>17</v>
      </c>
      <c r="G472" s="16" t="s">
        <v>44</v>
      </c>
      <c r="H472" s="15" t="s">
        <v>366</v>
      </c>
      <c r="I472" s="16" t="s">
        <v>36</v>
      </c>
      <c r="J472" s="53">
        <v>45323.33</v>
      </c>
    </row>
    <row r="473" spans="1:10" ht="112.5" hidden="1" x14ac:dyDescent="0.3">
      <c r="A473" s="87" t="s">
        <v>404</v>
      </c>
      <c r="B473" s="16" t="s">
        <v>203</v>
      </c>
      <c r="C473" s="15" t="s">
        <v>55</v>
      </c>
      <c r="D473" s="15" t="s">
        <v>44</v>
      </c>
      <c r="E473" s="19" t="s">
        <v>140</v>
      </c>
      <c r="F473" s="16" t="s">
        <v>17</v>
      </c>
      <c r="G473" s="16" t="s">
        <v>44</v>
      </c>
      <c r="H473" s="15" t="s">
        <v>538</v>
      </c>
      <c r="I473" s="16" t="s">
        <v>19</v>
      </c>
      <c r="J473" s="53">
        <f>J474+J475</f>
        <v>20568.27</v>
      </c>
    </row>
    <row r="474" spans="1:10" ht="75" hidden="1" x14ac:dyDescent="0.3">
      <c r="A474" s="64" t="s">
        <v>34</v>
      </c>
      <c r="B474" s="16" t="s">
        <v>203</v>
      </c>
      <c r="C474" s="19" t="s">
        <v>55</v>
      </c>
      <c r="D474" s="15" t="s">
        <v>44</v>
      </c>
      <c r="E474" s="19" t="s">
        <v>140</v>
      </c>
      <c r="F474" s="16" t="s">
        <v>17</v>
      </c>
      <c r="G474" s="16" t="s">
        <v>44</v>
      </c>
      <c r="H474" s="15" t="s">
        <v>538</v>
      </c>
      <c r="I474" s="16" t="s">
        <v>29</v>
      </c>
      <c r="J474" s="53">
        <v>17165.87</v>
      </c>
    </row>
    <row r="475" spans="1:10" ht="37.5" hidden="1" x14ac:dyDescent="0.3">
      <c r="A475" s="64" t="s">
        <v>35</v>
      </c>
      <c r="B475" s="16" t="s">
        <v>203</v>
      </c>
      <c r="C475" s="19" t="s">
        <v>55</v>
      </c>
      <c r="D475" s="15" t="s">
        <v>44</v>
      </c>
      <c r="E475" s="19" t="s">
        <v>140</v>
      </c>
      <c r="F475" s="16" t="s">
        <v>17</v>
      </c>
      <c r="G475" s="16" t="s">
        <v>44</v>
      </c>
      <c r="H475" s="15" t="s">
        <v>538</v>
      </c>
      <c r="I475" s="16" t="s">
        <v>36</v>
      </c>
      <c r="J475" s="53">
        <v>3402.4</v>
      </c>
    </row>
    <row r="476" spans="1:10" ht="37.5" hidden="1" x14ac:dyDescent="0.3">
      <c r="A476" s="64" t="s">
        <v>521</v>
      </c>
      <c r="B476" s="16" t="s">
        <v>203</v>
      </c>
      <c r="C476" s="19" t="s">
        <v>55</v>
      </c>
      <c r="D476" s="15" t="s">
        <v>44</v>
      </c>
      <c r="E476" s="19" t="s">
        <v>140</v>
      </c>
      <c r="F476" s="16" t="s">
        <v>518</v>
      </c>
      <c r="G476" s="16" t="s">
        <v>519</v>
      </c>
      <c r="H476" s="15" t="s">
        <v>18</v>
      </c>
      <c r="I476" s="16" t="s">
        <v>19</v>
      </c>
      <c r="J476" s="53">
        <f>J477</f>
        <v>4355.8599999999997</v>
      </c>
    </row>
    <row r="477" spans="1:10" ht="108" hidden="1" customHeight="1" x14ac:dyDescent="0.3">
      <c r="A477" s="64" t="s">
        <v>517</v>
      </c>
      <c r="B477" s="16" t="s">
        <v>203</v>
      </c>
      <c r="C477" s="19" t="s">
        <v>55</v>
      </c>
      <c r="D477" s="15" t="s">
        <v>44</v>
      </c>
      <c r="E477" s="19" t="s">
        <v>140</v>
      </c>
      <c r="F477" s="16" t="s">
        <v>518</v>
      </c>
      <c r="G477" s="16" t="s">
        <v>519</v>
      </c>
      <c r="H477" s="15" t="s">
        <v>520</v>
      </c>
      <c r="I477" s="16" t="s">
        <v>19</v>
      </c>
      <c r="J477" s="53">
        <f>J478</f>
        <v>4355.8599999999997</v>
      </c>
    </row>
    <row r="478" spans="1:10" ht="75" hidden="1" x14ac:dyDescent="0.3">
      <c r="A478" s="64" t="s">
        <v>34</v>
      </c>
      <c r="B478" s="16" t="s">
        <v>203</v>
      </c>
      <c r="C478" s="19" t="s">
        <v>55</v>
      </c>
      <c r="D478" s="15" t="s">
        <v>44</v>
      </c>
      <c r="E478" s="19" t="s">
        <v>140</v>
      </c>
      <c r="F478" s="16" t="s">
        <v>518</v>
      </c>
      <c r="G478" s="16" t="s">
        <v>519</v>
      </c>
      <c r="H478" s="15" t="s">
        <v>520</v>
      </c>
      <c r="I478" s="16" t="s">
        <v>29</v>
      </c>
      <c r="J478" s="53">
        <v>4355.8599999999997</v>
      </c>
    </row>
    <row r="479" spans="1:10" hidden="1" x14ac:dyDescent="0.3">
      <c r="A479" s="42" t="s">
        <v>157</v>
      </c>
      <c r="B479" s="16" t="s">
        <v>203</v>
      </c>
      <c r="C479" s="12" t="s">
        <v>55</v>
      </c>
      <c r="D479" s="12" t="s">
        <v>24</v>
      </c>
      <c r="E479" s="18" t="s">
        <v>16</v>
      </c>
      <c r="F479" s="13" t="s">
        <v>17</v>
      </c>
      <c r="G479" s="13" t="s">
        <v>16</v>
      </c>
      <c r="H479" s="12" t="s">
        <v>18</v>
      </c>
      <c r="I479" s="13" t="s">
        <v>19</v>
      </c>
      <c r="J479" s="52">
        <f>J489+J480+J485</f>
        <v>49180.09</v>
      </c>
    </row>
    <row r="480" spans="1:10" ht="56.25" hidden="1" x14ac:dyDescent="0.3">
      <c r="A480" s="58" t="s">
        <v>294</v>
      </c>
      <c r="B480" s="16" t="s">
        <v>203</v>
      </c>
      <c r="C480" s="16" t="s">
        <v>55</v>
      </c>
      <c r="D480" s="16" t="s">
        <v>24</v>
      </c>
      <c r="E480" s="19" t="s">
        <v>54</v>
      </c>
      <c r="F480" s="16" t="s">
        <v>17</v>
      </c>
      <c r="G480" s="16" t="s">
        <v>16</v>
      </c>
      <c r="H480" s="15" t="s">
        <v>18</v>
      </c>
      <c r="I480" s="16" t="s">
        <v>19</v>
      </c>
      <c r="J480" s="53">
        <f t="shared" ref="J480:J483" si="16">J481</f>
        <v>13</v>
      </c>
    </row>
    <row r="481" spans="1:10" ht="59.45" hidden="1" customHeight="1" x14ac:dyDescent="0.3">
      <c r="A481" s="58" t="s">
        <v>248</v>
      </c>
      <c r="B481" s="16" t="s">
        <v>203</v>
      </c>
      <c r="C481" s="16" t="s">
        <v>55</v>
      </c>
      <c r="D481" s="16" t="s">
        <v>24</v>
      </c>
      <c r="E481" s="19" t="s">
        <v>54</v>
      </c>
      <c r="F481" s="16" t="s">
        <v>10</v>
      </c>
      <c r="G481" s="16" t="s">
        <v>16</v>
      </c>
      <c r="H481" s="15" t="s">
        <v>18</v>
      </c>
      <c r="I481" s="16" t="s">
        <v>19</v>
      </c>
      <c r="J481" s="53">
        <f t="shared" si="16"/>
        <v>13</v>
      </c>
    </row>
    <row r="482" spans="1:10" ht="37.5" hidden="1" x14ac:dyDescent="0.3">
      <c r="A482" s="58" t="s">
        <v>296</v>
      </c>
      <c r="B482" s="16" t="s">
        <v>203</v>
      </c>
      <c r="C482" s="16" t="s">
        <v>55</v>
      </c>
      <c r="D482" s="16" t="s">
        <v>24</v>
      </c>
      <c r="E482" s="19" t="s">
        <v>54</v>
      </c>
      <c r="F482" s="16" t="s">
        <v>10</v>
      </c>
      <c r="G482" s="16" t="s">
        <v>24</v>
      </c>
      <c r="H482" s="15" t="s">
        <v>18</v>
      </c>
      <c r="I482" s="16" t="s">
        <v>19</v>
      </c>
      <c r="J482" s="53">
        <f>J483</f>
        <v>13</v>
      </c>
    </row>
    <row r="483" spans="1:10" ht="37.5" hidden="1" x14ac:dyDescent="0.3">
      <c r="A483" s="58" t="s">
        <v>295</v>
      </c>
      <c r="B483" s="16" t="s">
        <v>203</v>
      </c>
      <c r="C483" s="16" t="s">
        <v>105</v>
      </c>
      <c r="D483" s="16" t="s">
        <v>24</v>
      </c>
      <c r="E483" s="19" t="s">
        <v>54</v>
      </c>
      <c r="F483" s="16" t="s">
        <v>10</v>
      </c>
      <c r="G483" s="16" t="s">
        <v>24</v>
      </c>
      <c r="H483" s="15" t="s">
        <v>265</v>
      </c>
      <c r="I483" s="16" t="s">
        <v>19</v>
      </c>
      <c r="J483" s="53">
        <f t="shared" si="16"/>
        <v>13</v>
      </c>
    </row>
    <row r="484" spans="1:10" ht="37.5" hidden="1" x14ac:dyDescent="0.3">
      <c r="A484" s="64" t="s">
        <v>35</v>
      </c>
      <c r="B484" s="16" t="s">
        <v>203</v>
      </c>
      <c r="C484" s="19" t="s">
        <v>55</v>
      </c>
      <c r="D484" s="16" t="s">
        <v>24</v>
      </c>
      <c r="E484" s="19" t="s">
        <v>54</v>
      </c>
      <c r="F484" s="16" t="s">
        <v>10</v>
      </c>
      <c r="G484" s="16" t="s">
        <v>24</v>
      </c>
      <c r="H484" s="15" t="s">
        <v>265</v>
      </c>
      <c r="I484" s="16" t="s">
        <v>36</v>
      </c>
      <c r="J484" s="53">
        <v>13</v>
      </c>
    </row>
    <row r="485" spans="1:10" ht="56.25" hidden="1" x14ac:dyDescent="0.3">
      <c r="A485" s="170" t="s">
        <v>647</v>
      </c>
      <c r="B485" s="16" t="s">
        <v>203</v>
      </c>
      <c r="C485" s="19" t="s">
        <v>55</v>
      </c>
      <c r="D485" s="16" t="s">
        <v>24</v>
      </c>
      <c r="E485" s="19" t="s">
        <v>140</v>
      </c>
      <c r="F485" s="16" t="s">
        <v>17</v>
      </c>
      <c r="G485" s="16" t="s">
        <v>24</v>
      </c>
      <c r="H485" s="15" t="s">
        <v>18</v>
      </c>
      <c r="I485" s="16" t="s">
        <v>19</v>
      </c>
      <c r="J485" s="53">
        <f>J486</f>
        <v>6153.16</v>
      </c>
    </row>
    <row r="486" spans="1:10" ht="37.5" hidden="1" x14ac:dyDescent="0.3">
      <c r="A486" s="63" t="s">
        <v>68</v>
      </c>
      <c r="B486" s="16" t="s">
        <v>203</v>
      </c>
      <c r="C486" s="19" t="s">
        <v>55</v>
      </c>
      <c r="D486" s="16" t="s">
        <v>24</v>
      </c>
      <c r="E486" s="19" t="s">
        <v>140</v>
      </c>
      <c r="F486" s="16" t="s">
        <v>17</v>
      </c>
      <c r="G486" s="16" t="s">
        <v>24</v>
      </c>
      <c r="H486" s="15" t="s">
        <v>69</v>
      </c>
      <c r="I486" s="16" t="s">
        <v>19</v>
      </c>
      <c r="J486" s="53">
        <f>J487+J488</f>
        <v>6153.16</v>
      </c>
    </row>
    <row r="487" spans="1:10" ht="37.5" hidden="1" x14ac:dyDescent="0.3">
      <c r="A487" s="64" t="s">
        <v>107</v>
      </c>
      <c r="B487" s="16" t="s">
        <v>203</v>
      </c>
      <c r="C487" s="19" t="s">
        <v>55</v>
      </c>
      <c r="D487" s="16" t="s">
        <v>24</v>
      </c>
      <c r="E487" s="19" t="s">
        <v>140</v>
      </c>
      <c r="F487" s="16" t="s">
        <v>17</v>
      </c>
      <c r="G487" s="16" t="s">
        <v>24</v>
      </c>
      <c r="H487" s="15" t="s">
        <v>69</v>
      </c>
      <c r="I487" s="16" t="s">
        <v>108</v>
      </c>
      <c r="J487" s="53">
        <v>6118.79</v>
      </c>
    </row>
    <row r="488" spans="1:10" hidden="1" x14ac:dyDescent="0.3">
      <c r="A488" s="64" t="s">
        <v>37</v>
      </c>
      <c r="B488" s="16" t="s">
        <v>203</v>
      </c>
      <c r="C488" s="19" t="s">
        <v>55</v>
      </c>
      <c r="D488" s="16" t="s">
        <v>24</v>
      </c>
      <c r="E488" s="19" t="s">
        <v>140</v>
      </c>
      <c r="F488" s="16" t="s">
        <v>17</v>
      </c>
      <c r="G488" s="16" t="s">
        <v>24</v>
      </c>
      <c r="H488" s="15" t="s">
        <v>69</v>
      </c>
      <c r="I488" s="16" t="s">
        <v>38</v>
      </c>
      <c r="J488" s="53">
        <v>34.369999999999997</v>
      </c>
    </row>
    <row r="489" spans="1:10" ht="37.5" hidden="1" x14ac:dyDescent="0.3">
      <c r="A489" s="64" t="s">
        <v>306</v>
      </c>
      <c r="B489" s="16" t="s">
        <v>203</v>
      </c>
      <c r="C489" s="15" t="s">
        <v>55</v>
      </c>
      <c r="D489" s="15" t="s">
        <v>24</v>
      </c>
      <c r="E489" s="19" t="s">
        <v>140</v>
      </c>
      <c r="F489" s="16" t="s">
        <v>17</v>
      </c>
      <c r="G489" s="16" t="s">
        <v>54</v>
      </c>
      <c r="H489" s="15" t="s">
        <v>18</v>
      </c>
      <c r="I489" s="16" t="s">
        <v>19</v>
      </c>
      <c r="J489" s="53">
        <f>J490+J491+J493+J494+J492</f>
        <v>43013.93</v>
      </c>
    </row>
    <row r="490" spans="1:10" ht="37.5" hidden="1" x14ac:dyDescent="0.3">
      <c r="A490" s="63" t="s">
        <v>68</v>
      </c>
      <c r="B490" s="16" t="s">
        <v>203</v>
      </c>
      <c r="C490" s="19" t="s">
        <v>55</v>
      </c>
      <c r="D490" s="15" t="s">
        <v>24</v>
      </c>
      <c r="E490" s="19" t="s">
        <v>140</v>
      </c>
      <c r="F490" s="16" t="s">
        <v>17</v>
      </c>
      <c r="G490" s="16" t="s">
        <v>54</v>
      </c>
      <c r="H490" s="15" t="s">
        <v>69</v>
      </c>
      <c r="I490" s="16" t="s">
        <v>29</v>
      </c>
      <c r="J490" s="53">
        <v>22343.45</v>
      </c>
    </row>
    <row r="491" spans="1:10" ht="37.5" hidden="1" x14ac:dyDescent="0.3">
      <c r="A491" s="64" t="s">
        <v>35</v>
      </c>
      <c r="B491" s="16" t="s">
        <v>203</v>
      </c>
      <c r="C491" s="19" t="s">
        <v>55</v>
      </c>
      <c r="D491" s="15" t="s">
        <v>24</v>
      </c>
      <c r="E491" s="19" t="s">
        <v>140</v>
      </c>
      <c r="F491" s="16" t="s">
        <v>17</v>
      </c>
      <c r="G491" s="16" t="s">
        <v>54</v>
      </c>
      <c r="H491" s="15" t="s">
        <v>69</v>
      </c>
      <c r="I491" s="16" t="s">
        <v>36</v>
      </c>
      <c r="J491" s="53">
        <v>3003.56</v>
      </c>
    </row>
    <row r="492" spans="1:10" ht="37.5" hidden="1" x14ac:dyDescent="0.3">
      <c r="A492" s="64" t="s">
        <v>107</v>
      </c>
      <c r="B492" s="16" t="s">
        <v>203</v>
      </c>
      <c r="C492" s="19" t="s">
        <v>55</v>
      </c>
      <c r="D492" s="15" t="s">
        <v>24</v>
      </c>
      <c r="E492" s="19" t="s">
        <v>140</v>
      </c>
      <c r="F492" s="16" t="s">
        <v>17</v>
      </c>
      <c r="G492" s="16" t="s">
        <v>54</v>
      </c>
      <c r="H492" s="15" t="s">
        <v>69</v>
      </c>
      <c r="I492" s="16" t="s">
        <v>108</v>
      </c>
      <c r="J492" s="53">
        <v>17515.87</v>
      </c>
    </row>
    <row r="493" spans="1:10" hidden="1" x14ac:dyDescent="0.3">
      <c r="A493" s="64" t="s">
        <v>37</v>
      </c>
      <c r="B493" s="16" t="s">
        <v>203</v>
      </c>
      <c r="C493" s="19" t="s">
        <v>55</v>
      </c>
      <c r="D493" s="15" t="s">
        <v>24</v>
      </c>
      <c r="E493" s="19" t="s">
        <v>140</v>
      </c>
      <c r="F493" s="16" t="s">
        <v>17</v>
      </c>
      <c r="G493" s="16" t="s">
        <v>54</v>
      </c>
      <c r="H493" s="15" t="s">
        <v>69</v>
      </c>
      <c r="I493" s="16" t="s">
        <v>38</v>
      </c>
      <c r="J493" s="53">
        <v>86.05</v>
      </c>
    </row>
    <row r="494" spans="1:10" ht="93.75" hidden="1" x14ac:dyDescent="0.3">
      <c r="A494" s="57" t="s">
        <v>349</v>
      </c>
      <c r="B494" s="16" t="s">
        <v>203</v>
      </c>
      <c r="C494" s="15" t="s">
        <v>55</v>
      </c>
      <c r="D494" s="15" t="s">
        <v>24</v>
      </c>
      <c r="E494" s="19" t="s">
        <v>140</v>
      </c>
      <c r="F494" s="16" t="s">
        <v>17</v>
      </c>
      <c r="G494" s="16" t="s">
        <v>54</v>
      </c>
      <c r="H494" s="15" t="s">
        <v>113</v>
      </c>
      <c r="I494" s="16" t="s">
        <v>19</v>
      </c>
      <c r="J494" s="53">
        <f>J495</f>
        <v>65</v>
      </c>
    </row>
    <row r="495" spans="1:10" ht="37.5" hidden="1" x14ac:dyDescent="0.3">
      <c r="A495" s="63" t="s">
        <v>68</v>
      </c>
      <c r="B495" s="16" t="s">
        <v>203</v>
      </c>
      <c r="C495" s="19" t="s">
        <v>55</v>
      </c>
      <c r="D495" s="15" t="s">
        <v>24</v>
      </c>
      <c r="E495" s="19" t="s">
        <v>140</v>
      </c>
      <c r="F495" s="16" t="s">
        <v>17</v>
      </c>
      <c r="G495" s="16" t="s">
        <v>54</v>
      </c>
      <c r="H495" s="15" t="s">
        <v>113</v>
      </c>
      <c r="I495" s="16" t="s">
        <v>29</v>
      </c>
      <c r="J495" s="53">
        <v>65</v>
      </c>
    </row>
    <row r="496" spans="1:10" hidden="1" x14ac:dyDescent="0.3">
      <c r="A496" s="66" t="s">
        <v>158</v>
      </c>
      <c r="B496" s="13" t="s">
        <v>203</v>
      </c>
      <c r="C496" s="12" t="s">
        <v>55</v>
      </c>
      <c r="D496" s="12" t="s">
        <v>55</v>
      </c>
      <c r="E496" s="18" t="s">
        <v>16</v>
      </c>
      <c r="F496" s="13" t="s">
        <v>17</v>
      </c>
      <c r="G496" s="13" t="s">
        <v>16</v>
      </c>
      <c r="H496" s="12" t="s">
        <v>18</v>
      </c>
      <c r="I496" s="13" t="s">
        <v>19</v>
      </c>
      <c r="J496" s="52">
        <f>J497+J505</f>
        <v>2867.7200000000003</v>
      </c>
    </row>
    <row r="497" spans="1:10" ht="56.25" hidden="1" x14ac:dyDescent="0.3">
      <c r="A497" s="64" t="s">
        <v>261</v>
      </c>
      <c r="B497" s="16" t="s">
        <v>203</v>
      </c>
      <c r="C497" s="15" t="s">
        <v>55</v>
      </c>
      <c r="D497" s="15" t="s">
        <v>55</v>
      </c>
      <c r="E497" s="19" t="s">
        <v>140</v>
      </c>
      <c r="F497" s="16" t="s">
        <v>17</v>
      </c>
      <c r="G497" s="16" t="s">
        <v>16</v>
      </c>
      <c r="H497" s="15" t="s">
        <v>18</v>
      </c>
      <c r="I497" s="16" t="s">
        <v>19</v>
      </c>
      <c r="J497" s="53">
        <f>J498</f>
        <v>2862.7200000000003</v>
      </c>
    </row>
    <row r="498" spans="1:10" ht="37.5" hidden="1" x14ac:dyDescent="0.3">
      <c r="A498" s="64" t="s">
        <v>188</v>
      </c>
      <c r="B498" s="16" t="s">
        <v>203</v>
      </c>
      <c r="C498" s="15" t="s">
        <v>55</v>
      </c>
      <c r="D498" s="15" t="s">
        <v>55</v>
      </c>
      <c r="E498" s="19" t="s">
        <v>140</v>
      </c>
      <c r="F498" s="16" t="s">
        <v>17</v>
      </c>
      <c r="G498" s="16" t="s">
        <v>70</v>
      </c>
      <c r="H498" s="15" t="s">
        <v>18</v>
      </c>
      <c r="I498" s="16" t="s">
        <v>19</v>
      </c>
      <c r="J498" s="53">
        <f>J499+J501</f>
        <v>2862.7200000000003</v>
      </c>
    </row>
    <row r="499" spans="1:10" hidden="1" x14ac:dyDescent="0.3">
      <c r="A499" s="41" t="s">
        <v>109</v>
      </c>
      <c r="B499" s="16" t="s">
        <v>203</v>
      </c>
      <c r="C499" s="15" t="s">
        <v>55</v>
      </c>
      <c r="D499" s="15" t="s">
        <v>55</v>
      </c>
      <c r="E499" s="19" t="s">
        <v>140</v>
      </c>
      <c r="F499" s="16" t="s">
        <v>17</v>
      </c>
      <c r="G499" s="16" t="s">
        <v>70</v>
      </c>
      <c r="H499" s="15" t="s">
        <v>110</v>
      </c>
      <c r="I499" s="16" t="s">
        <v>19</v>
      </c>
      <c r="J499" s="53">
        <f>J500</f>
        <v>162.71</v>
      </c>
    </row>
    <row r="500" spans="1:10" ht="37.5" hidden="1" x14ac:dyDescent="0.3">
      <c r="A500" s="41" t="s">
        <v>35</v>
      </c>
      <c r="B500" s="16" t="s">
        <v>203</v>
      </c>
      <c r="C500" s="19" t="s">
        <v>55</v>
      </c>
      <c r="D500" s="15" t="s">
        <v>55</v>
      </c>
      <c r="E500" s="19" t="s">
        <v>140</v>
      </c>
      <c r="F500" s="16" t="s">
        <v>17</v>
      </c>
      <c r="G500" s="16" t="s">
        <v>70</v>
      </c>
      <c r="H500" s="15" t="s">
        <v>110</v>
      </c>
      <c r="I500" s="16" t="s">
        <v>36</v>
      </c>
      <c r="J500" s="53">
        <v>162.71</v>
      </c>
    </row>
    <row r="501" spans="1:10" ht="37.5" hidden="1" x14ac:dyDescent="0.3">
      <c r="A501" s="63" t="s">
        <v>68</v>
      </c>
      <c r="B501" s="16" t="s">
        <v>203</v>
      </c>
      <c r="C501" s="15" t="s">
        <v>55</v>
      </c>
      <c r="D501" s="15" t="s">
        <v>55</v>
      </c>
      <c r="E501" s="19" t="s">
        <v>140</v>
      </c>
      <c r="F501" s="16" t="s">
        <v>17</v>
      </c>
      <c r="G501" s="16" t="s">
        <v>70</v>
      </c>
      <c r="H501" s="15" t="s">
        <v>69</v>
      </c>
      <c r="I501" s="16" t="s">
        <v>19</v>
      </c>
      <c r="J501" s="53">
        <f>J502+J503+J504</f>
        <v>2700.01</v>
      </c>
    </row>
    <row r="502" spans="1:10" ht="75" hidden="1" x14ac:dyDescent="0.3">
      <c r="A502" s="64" t="s">
        <v>34</v>
      </c>
      <c r="B502" s="16" t="s">
        <v>203</v>
      </c>
      <c r="C502" s="19" t="s">
        <v>55</v>
      </c>
      <c r="D502" s="15" t="s">
        <v>55</v>
      </c>
      <c r="E502" s="19" t="s">
        <v>140</v>
      </c>
      <c r="F502" s="16" t="s">
        <v>17</v>
      </c>
      <c r="G502" s="16" t="s">
        <v>70</v>
      </c>
      <c r="H502" s="15" t="s">
        <v>69</v>
      </c>
      <c r="I502" s="16" t="s">
        <v>29</v>
      </c>
      <c r="J502" s="53">
        <v>2273.3200000000002</v>
      </c>
    </row>
    <row r="503" spans="1:10" ht="37.5" hidden="1" x14ac:dyDescent="0.3">
      <c r="A503" s="64" t="s">
        <v>35</v>
      </c>
      <c r="B503" s="16" t="s">
        <v>203</v>
      </c>
      <c r="C503" s="19" t="s">
        <v>55</v>
      </c>
      <c r="D503" s="15" t="s">
        <v>55</v>
      </c>
      <c r="E503" s="19" t="s">
        <v>140</v>
      </c>
      <c r="F503" s="16" t="s">
        <v>17</v>
      </c>
      <c r="G503" s="16" t="s">
        <v>70</v>
      </c>
      <c r="H503" s="15" t="s">
        <v>69</v>
      </c>
      <c r="I503" s="16" t="s">
        <v>36</v>
      </c>
      <c r="J503" s="53">
        <v>424.64</v>
      </c>
    </row>
    <row r="504" spans="1:10" hidden="1" x14ac:dyDescent="0.3">
      <c r="A504" s="64" t="s">
        <v>37</v>
      </c>
      <c r="B504" s="16" t="s">
        <v>203</v>
      </c>
      <c r="C504" s="19" t="s">
        <v>55</v>
      </c>
      <c r="D504" s="15" t="s">
        <v>55</v>
      </c>
      <c r="E504" s="19" t="s">
        <v>140</v>
      </c>
      <c r="F504" s="16" t="s">
        <v>17</v>
      </c>
      <c r="G504" s="16" t="s">
        <v>70</v>
      </c>
      <c r="H504" s="15" t="s">
        <v>69</v>
      </c>
      <c r="I504" s="16" t="s">
        <v>38</v>
      </c>
      <c r="J504" s="53">
        <v>2.0499999999999998</v>
      </c>
    </row>
    <row r="505" spans="1:10" ht="56.25" hidden="1" x14ac:dyDescent="0.3">
      <c r="A505" s="66" t="s">
        <v>324</v>
      </c>
      <c r="B505" s="13" t="s">
        <v>203</v>
      </c>
      <c r="C505" s="18" t="s">
        <v>55</v>
      </c>
      <c r="D505" s="12" t="s">
        <v>55</v>
      </c>
      <c r="E505" s="13" t="s">
        <v>256</v>
      </c>
      <c r="F505" s="13" t="s">
        <v>17</v>
      </c>
      <c r="G505" s="13" t="s">
        <v>16</v>
      </c>
      <c r="H505" s="12" t="s">
        <v>18</v>
      </c>
      <c r="I505" s="13" t="s">
        <v>19</v>
      </c>
      <c r="J505" s="52">
        <f>J509</f>
        <v>5</v>
      </c>
    </row>
    <row r="506" spans="1:10" ht="37.5" hidden="1" x14ac:dyDescent="0.3">
      <c r="A506" s="64" t="s">
        <v>503</v>
      </c>
      <c r="B506" s="16" t="s">
        <v>203</v>
      </c>
      <c r="C506" s="15" t="s">
        <v>55</v>
      </c>
      <c r="D506" s="19" t="s">
        <v>55</v>
      </c>
      <c r="E506" s="16" t="s">
        <v>256</v>
      </c>
      <c r="F506" s="16" t="s">
        <v>85</v>
      </c>
      <c r="G506" s="16" t="s">
        <v>16</v>
      </c>
      <c r="H506" s="15" t="s">
        <v>18</v>
      </c>
      <c r="I506" s="16" t="s">
        <v>19</v>
      </c>
      <c r="J506" s="53">
        <f>J507</f>
        <v>5</v>
      </c>
    </row>
    <row r="507" spans="1:10" ht="56.25" hidden="1" x14ac:dyDescent="0.3">
      <c r="A507" s="64" t="s">
        <v>509</v>
      </c>
      <c r="B507" s="16" t="s">
        <v>203</v>
      </c>
      <c r="C507" s="15" t="s">
        <v>55</v>
      </c>
      <c r="D507" s="19" t="s">
        <v>55</v>
      </c>
      <c r="E507" s="16" t="s">
        <v>256</v>
      </c>
      <c r="F507" s="16" t="s">
        <v>85</v>
      </c>
      <c r="G507" s="16" t="s">
        <v>44</v>
      </c>
      <c r="H507" s="15" t="s">
        <v>18</v>
      </c>
      <c r="I507" s="16" t="s">
        <v>19</v>
      </c>
      <c r="J507" s="53">
        <f>J508</f>
        <v>5</v>
      </c>
    </row>
    <row r="508" spans="1:10" ht="56.25" hidden="1" x14ac:dyDescent="0.3">
      <c r="A508" s="64" t="s">
        <v>508</v>
      </c>
      <c r="B508" s="16" t="s">
        <v>203</v>
      </c>
      <c r="C508" s="15" t="s">
        <v>55</v>
      </c>
      <c r="D508" s="19" t="s">
        <v>55</v>
      </c>
      <c r="E508" s="16" t="s">
        <v>256</v>
      </c>
      <c r="F508" s="16" t="s">
        <v>85</v>
      </c>
      <c r="G508" s="16" t="s">
        <v>44</v>
      </c>
      <c r="H508" s="15" t="s">
        <v>507</v>
      </c>
      <c r="I508" s="16" t="s">
        <v>19</v>
      </c>
      <c r="J508" s="53">
        <f>J509</f>
        <v>5</v>
      </c>
    </row>
    <row r="509" spans="1:10" ht="37.5" hidden="1" x14ac:dyDescent="0.3">
      <c r="A509" s="41" t="s">
        <v>35</v>
      </c>
      <c r="B509" s="16" t="s">
        <v>203</v>
      </c>
      <c r="C509" s="15" t="s">
        <v>55</v>
      </c>
      <c r="D509" s="19" t="s">
        <v>55</v>
      </c>
      <c r="E509" s="16" t="s">
        <v>256</v>
      </c>
      <c r="F509" s="16" t="s">
        <v>85</v>
      </c>
      <c r="G509" s="16" t="s">
        <v>44</v>
      </c>
      <c r="H509" s="15" t="s">
        <v>507</v>
      </c>
      <c r="I509" s="16" t="s">
        <v>36</v>
      </c>
      <c r="J509" s="53">
        <v>5</v>
      </c>
    </row>
    <row r="510" spans="1:10" hidden="1" x14ac:dyDescent="0.3">
      <c r="A510" s="66" t="s">
        <v>111</v>
      </c>
      <c r="B510" s="16" t="s">
        <v>203</v>
      </c>
      <c r="C510" s="12" t="s">
        <v>55</v>
      </c>
      <c r="D510" s="12" t="s">
        <v>100</v>
      </c>
      <c r="E510" s="18" t="s">
        <v>16</v>
      </c>
      <c r="F510" s="13" t="s">
        <v>17</v>
      </c>
      <c r="G510" s="13" t="s">
        <v>16</v>
      </c>
      <c r="H510" s="12" t="s">
        <v>18</v>
      </c>
      <c r="I510" s="13" t="s">
        <v>19</v>
      </c>
      <c r="J510" s="52">
        <f>J511</f>
        <v>39292.25</v>
      </c>
    </row>
    <row r="511" spans="1:10" ht="56.25" hidden="1" x14ac:dyDescent="0.3">
      <c r="A511" s="64" t="s">
        <v>262</v>
      </c>
      <c r="B511" s="16" t="s">
        <v>203</v>
      </c>
      <c r="C511" s="16" t="s">
        <v>105</v>
      </c>
      <c r="D511" s="16" t="s">
        <v>100</v>
      </c>
      <c r="E511" s="16" t="s">
        <v>140</v>
      </c>
      <c r="F511" s="16" t="s">
        <v>17</v>
      </c>
      <c r="G511" s="16" t="s">
        <v>16</v>
      </c>
      <c r="H511" s="15" t="s">
        <v>18</v>
      </c>
      <c r="I511" s="16" t="s">
        <v>19</v>
      </c>
      <c r="J511" s="52">
        <f>J512+J518+J528+J535</f>
        <v>39292.25</v>
      </c>
    </row>
    <row r="512" spans="1:10" ht="37.5" hidden="1" x14ac:dyDescent="0.3">
      <c r="A512" s="64" t="s">
        <v>189</v>
      </c>
      <c r="B512" s="16" t="s">
        <v>203</v>
      </c>
      <c r="C512" s="15" t="s">
        <v>55</v>
      </c>
      <c r="D512" s="15" t="s">
        <v>100</v>
      </c>
      <c r="E512" s="19" t="s">
        <v>140</v>
      </c>
      <c r="F512" s="16" t="s">
        <v>17</v>
      </c>
      <c r="G512" s="16" t="s">
        <v>67</v>
      </c>
      <c r="H512" s="15" t="s">
        <v>18</v>
      </c>
      <c r="I512" s="16" t="s">
        <v>19</v>
      </c>
      <c r="J512" s="53">
        <f>J513</f>
        <v>5335.9000000000005</v>
      </c>
    </row>
    <row r="513" spans="1:10" ht="37.5" hidden="1" x14ac:dyDescent="0.3">
      <c r="A513" s="63" t="s">
        <v>68</v>
      </c>
      <c r="B513" s="16" t="s">
        <v>203</v>
      </c>
      <c r="C513" s="15" t="s">
        <v>55</v>
      </c>
      <c r="D513" s="15" t="s">
        <v>100</v>
      </c>
      <c r="E513" s="19" t="s">
        <v>140</v>
      </c>
      <c r="F513" s="16" t="s">
        <v>17</v>
      </c>
      <c r="G513" s="16" t="s">
        <v>67</v>
      </c>
      <c r="H513" s="15" t="s">
        <v>69</v>
      </c>
      <c r="I513" s="16" t="s">
        <v>19</v>
      </c>
      <c r="J513" s="53">
        <f>J514+J515+J517+J516</f>
        <v>5335.9000000000005</v>
      </c>
    </row>
    <row r="514" spans="1:10" ht="75" hidden="1" x14ac:dyDescent="0.3">
      <c r="A514" s="64" t="s">
        <v>34</v>
      </c>
      <c r="B514" s="16" t="s">
        <v>203</v>
      </c>
      <c r="C514" s="19" t="s">
        <v>55</v>
      </c>
      <c r="D514" s="15" t="s">
        <v>100</v>
      </c>
      <c r="E514" s="19" t="s">
        <v>140</v>
      </c>
      <c r="F514" s="16" t="s">
        <v>17</v>
      </c>
      <c r="G514" s="16" t="s">
        <v>67</v>
      </c>
      <c r="H514" s="15" t="s">
        <v>69</v>
      </c>
      <c r="I514" s="16" t="s">
        <v>29</v>
      </c>
      <c r="J514" s="53">
        <v>367.46</v>
      </c>
    </row>
    <row r="515" spans="1:10" ht="37.5" hidden="1" x14ac:dyDescent="0.3">
      <c r="A515" s="64" t="s">
        <v>35</v>
      </c>
      <c r="B515" s="16" t="s">
        <v>203</v>
      </c>
      <c r="C515" s="19" t="s">
        <v>55</v>
      </c>
      <c r="D515" s="15" t="s">
        <v>100</v>
      </c>
      <c r="E515" s="19" t="s">
        <v>140</v>
      </c>
      <c r="F515" s="16" t="s">
        <v>17</v>
      </c>
      <c r="G515" s="16" t="s">
        <v>67</v>
      </c>
      <c r="H515" s="15" t="s">
        <v>69</v>
      </c>
      <c r="I515" s="16" t="s">
        <v>36</v>
      </c>
      <c r="J515" s="53">
        <v>146.63999999999999</v>
      </c>
    </row>
    <row r="516" spans="1:10" ht="37.5" hidden="1" x14ac:dyDescent="0.3">
      <c r="A516" s="64" t="s">
        <v>107</v>
      </c>
      <c r="B516" s="16" t="s">
        <v>203</v>
      </c>
      <c r="C516" s="19" t="s">
        <v>55</v>
      </c>
      <c r="D516" s="15" t="s">
        <v>100</v>
      </c>
      <c r="E516" s="19" t="s">
        <v>140</v>
      </c>
      <c r="F516" s="16" t="s">
        <v>17</v>
      </c>
      <c r="G516" s="16" t="s">
        <v>67</v>
      </c>
      <c r="H516" s="15" t="s">
        <v>69</v>
      </c>
      <c r="I516" s="16" t="s">
        <v>108</v>
      </c>
      <c r="J516" s="53">
        <v>4156.5200000000004</v>
      </c>
    </row>
    <row r="517" spans="1:10" hidden="1" x14ac:dyDescent="0.3">
      <c r="A517" s="64" t="s">
        <v>37</v>
      </c>
      <c r="B517" s="16" t="s">
        <v>203</v>
      </c>
      <c r="C517" s="19" t="s">
        <v>55</v>
      </c>
      <c r="D517" s="15" t="s">
        <v>100</v>
      </c>
      <c r="E517" s="19" t="s">
        <v>140</v>
      </c>
      <c r="F517" s="16" t="s">
        <v>17</v>
      </c>
      <c r="G517" s="16" t="s">
        <v>67</v>
      </c>
      <c r="H517" s="15" t="s">
        <v>69</v>
      </c>
      <c r="I517" s="16" t="s">
        <v>38</v>
      </c>
      <c r="J517" s="53">
        <v>665.28</v>
      </c>
    </row>
    <row r="518" spans="1:10" ht="56.25" hidden="1" x14ac:dyDescent="0.3">
      <c r="A518" s="64" t="s">
        <v>411</v>
      </c>
      <c r="B518" s="16" t="s">
        <v>203</v>
      </c>
      <c r="C518" s="15" t="s">
        <v>55</v>
      </c>
      <c r="D518" s="15" t="s">
        <v>100</v>
      </c>
      <c r="E518" s="19" t="s">
        <v>140</v>
      </c>
      <c r="F518" s="16" t="s">
        <v>17</v>
      </c>
      <c r="G518" s="16" t="s">
        <v>55</v>
      </c>
      <c r="H518" s="15" t="s">
        <v>18</v>
      </c>
      <c r="I518" s="16" t="s">
        <v>19</v>
      </c>
      <c r="J518" s="53">
        <f>J519+J521+J523</f>
        <v>7390.75</v>
      </c>
    </row>
    <row r="519" spans="1:10" ht="37.5" hidden="1" x14ac:dyDescent="0.3">
      <c r="A519" s="64" t="s">
        <v>418</v>
      </c>
      <c r="B519" s="16" t="s">
        <v>203</v>
      </c>
      <c r="C519" s="15" t="s">
        <v>55</v>
      </c>
      <c r="D519" s="15" t="s">
        <v>100</v>
      </c>
      <c r="E519" s="19" t="s">
        <v>140</v>
      </c>
      <c r="F519" s="16" t="s">
        <v>17</v>
      </c>
      <c r="G519" s="16" t="s">
        <v>55</v>
      </c>
      <c r="H519" s="15" t="s">
        <v>414</v>
      </c>
      <c r="I519" s="16" t="s">
        <v>19</v>
      </c>
      <c r="J519" s="53">
        <f>J520</f>
        <v>42.01</v>
      </c>
    </row>
    <row r="520" spans="1:10" ht="37.5" hidden="1" x14ac:dyDescent="0.3">
      <c r="A520" s="64" t="s">
        <v>35</v>
      </c>
      <c r="B520" s="16" t="s">
        <v>203</v>
      </c>
      <c r="C520" s="19" t="s">
        <v>55</v>
      </c>
      <c r="D520" s="15" t="s">
        <v>100</v>
      </c>
      <c r="E520" s="19" t="s">
        <v>140</v>
      </c>
      <c r="F520" s="16" t="s">
        <v>17</v>
      </c>
      <c r="G520" s="16" t="s">
        <v>55</v>
      </c>
      <c r="H520" s="15" t="s">
        <v>414</v>
      </c>
      <c r="I520" s="16" t="s">
        <v>36</v>
      </c>
      <c r="J520" s="53">
        <v>42.01</v>
      </c>
    </row>
    <row r="521" spans="1:10" ht="37.5" hidden="1" x14ac:dyDescent="0.3">
      <c r="A521" s="64" t="s">
        <v>145</v>
      </c>
      <c r="B521" s="16" t="s">
        <v>203</v>
      </c>
      <c r="C521" s="15" t="s">
        <v>55</v>
      </c>
      <c r="D521" s="15" t="s">
        <v>100</v>
      </c>
      <c r="E521" s="19" t="s">
        <v>140</v>
      </c>
      <c r="F521" s="16" t="s">
        <v>17</v>
      </c>
      <c r="G521" s="16" t="s">
        <v>55</v>
      </c>
      <c r="H521" s="15" t="s">
        <v>415</v>
      </c>
      <c r="I521" s="16" t="s">
        <v>19</v>
      </c>
      <c r="J521" s="53">
        <f>J522</f>
        <v>1203.68</v>
      </c>
    </row>
    <row r="522" spans="1:10" ht="37.5" hidden="1" x14ac:dyDescent="0.3">
      <c r="A522" s="64" t="s">
        <v>35</v>
      </c>
      <c r="B522" s="16" t="s">
        <v>203</v>
      </c>
      <c r="C522" s="19" t="s">
        <v>55</v>
      </c>
      <c r="D522" s="15" t="s">
        <v>100</v>
      </c>
      <c r="E522" s="19" t="s">
        <v>140</v>
      </c>
      <c r="F522" s="16" t="s">
        <v>17</v>
      </c>
      <c r="G522" s="16" t="s">
        <v>55</v>
      </c>
      <c r="H522" s="15" t="s">
        <v>415</v>
      </c>
      <c r="I522" s="16" t="s">
        <v>36</v>
      </c>
      <c r="J522" s="53">
        <v>1203.68</v>
      </c>
    </row>
    <row r="523" spans="1:10" hidden="1" x14ac:dyDescent="0.3">
      <c r="A523" s="63" t="s">
        <v>516</v>
      </c>
      <c r="B523" s="16" t="s">
        <v>203</v>
      </c>
      <c r="C523" s="15" t="s">
        <v>55</v>
      </c>
      <c r="D523" s="15" t="s">
        <v>100</v>
      </c>
      <c r="E523" s="19" t="s">
        <v>140</v>
      </c>
      <c r="F523" s="16" t="s">
        <v>17</v>
      </c>
      <c r="G523" s="16" t="s">
        <v>55</v>
      </c>
      <c r="H523" s="15" t="s">
        <v>402</v>
      </c>
      <c r="I523" s="16" t="s">
        <v>19</v>
      </c>
      <c r="J523" s="53">
        <f>+J525+J524+J526+J527</f>
        <v>6145.0599999999995</v>
      </c>
    </row>
    <row r="524" spans="1:10" ht="75" hidden="1" x14ac:dyDescent="0.3">
      <c r="A524" s="64" t="s">
        <v>34</v>
      </c>
      <c r="B524" s="16" t="s">
        <v>203</v>
      </c>
      <c r="C524" s="19" t="s">
        <v>55</v>
      </c>
      <c r="D524" s="15" t="s">
        <v>100</v>
      </c>
      <c r="E524" s="19" t="s">
        <v>140</v>
      </c>
      <c r="F524" s="16" t="s">
        <v>17</v>
      </c>
      <c r="G524" s="16" t="s">
        <v>55</v>
      </c>
      <c r="H524" s="15" t="s">
        <v>402</v>
      </c>
      <c r="I524" s="16" t="s">
        <v>29</v>
      </c>
      <c r="J524" s="53">
        <v>59.67</v>
      </c>
    </row>
    <row r="525" spans="1:10" ht="37.5" hidden="1" x14ac:dyDescent="0.3">
      <c r="A525" s="64" t="s">
        <v>35</v>
      </c>
      <c r="B525" s="16" t="s">
        <v>203</v>
      </c>
      <c r="C525" s="19" t="s">
        <v>55</v>
      </c>
      <c r="D525" s="15" t="s">
        <v>100</v>
      </c>
      <c r="E525" s="19" t="s">
        <v>140</v>
      </c>
      <c r="F525" s="16" t="s">
        <v>17</v>
      </c>
      <c r="G525" s="16" t="s">
        <v>55</v>
      </c>
      <c r="H525" s="15" t="s">
        <v>402</v>
      </c>
      <c r="I525" s="16" t="s">
        <v>36</v>
      </c>
      <c r="J525" s="53">
        <v>5549.19</v>
      </c>
    </row>
    <row r="526" spans="1:10" hidden="1" x14ac:dyDescent="0.3">
      <c r="A526" s="41" t="s">
        <v>42</v>
      </c>
      <c r="B526" s="16" t="s">
        <v>203</v>
      </c>
      <c r="C526" s="19" t="s">
        <v>55</v>
      </c>
      <c r="D526" s="15" t="s">
        <v>100</v>
      </c>
      <c r="E526" s="19" t="s">
        <v>140</v>
      </c>
      <c r="F526" s="16" t="s">
        <v>17</v>
      </c>
      <c r="G526" s="16" t="s">
        <v>55</v>
      </c>
      <c r="H526" s="15" t="s">
        <v>402</v>
      </c>
      <c r="I526" s="16" t="s">
        <v>94</v>
      </c>
      <c r="J526" s="53">
        <v>0</v>
      </c>
    </row>
    <row r="527" spans="1:10" ht="37.5" hidden="1" x14ac:dyDescent="0.3">
      <c r="A527" s="64" t="s">
        <v>107</v>
      </c>
      <c r="B527" s="16" t="s">
        <v>203</v>
      </c>
      <c r="C527" s="19" t="s">
        <v>55</v>
      </c>
      <c r="D527" s="15" t="s">
        <v>100</v>
      </c>
      <c r="E527" s="19" t="s">
        <v>140</v>
      </c>
      <c r="F527" s="16" t="s">
        <v>17</v>
      </c>
      <c r="G527" s="16" t="s">
        <v>55</v>
      </c>
      <c r="H527" s="15" t="s">
        <v>402</v>
      </c>
      <c r="I527" s="16" t="s">
        <v>108</v>
      </c>
      <c r="J527" s="53">
        <v>536.20000000000005</v>
      </c>
    </row>
    <row r="528" spans="1:10" ht="37.5" hidden="1" x14ac:dyDescent="0.3">
      <c r="A528" s="64" t="s">
        <v>112</v>
      </c>
      <c r="B528" s="16" t="s">
        <v>203</v>
      </c>
      <c r="C528" s="15" t="s">
        <v>55</v>
      </c>
      <c r="D528" s="15" t="s">
        <v>100</v>
      </c>
      <c r="E528" s="19" t="s">
        <v>140</v>
      </c>
      <c r="F528" s="16" t="s">
        <v>17</v>
      </c>
      <c r="G528" s="16" t="s">
        <v>117</v>
      </c>
      <c r="H528" s="15" t="s">
        <v>18</v>
      </c>
      <c r="I528" s="16" t="s">
        <v>19</v>
      </c>
      <c r="J528" s="53">
        <f>J529+J533</f>
        <v>6808.38</v>
      </c>
    </row>
    <row r="529" spans="1:10" hidden="1" x14ac:dyDescent="0.3">
      <c r="A529" s="64" t="s">
        <v>33</v>
      </c>
      <c r="B529" s="16" t="s">
        <v>203</v>
      </c>
      <c r="C529" s="15" t="s">
        <v>55</v>
      </c>
      <c r="D529" s="15" t="s">
        <v>100</v>
      </c>
      <c r="E529" s="19" t="s">
        <v>140</v>
      </c>
      <c r="F529" s="16" t="s">
        <v>17</v>
      </c>
      <c r="G529" s="16" t="s">
        <v>117</v>
      </c>
      <c r="H529" s="15" t="s">
        <v>28</v>
      </c>
      <c r="I529" s="16" t="s">
        <v>19</v>
      </c>
      <c r="J529" s="53">
        <f>J530+J531+J532</f>
        <v>675.93</v>
      </c>
    </row>
    <row r="530" spans="1:10" ht="75" hidden="1" x14ac:dyDescent="0.3">
      <c r="A530" s="41" t="s">
        <v>34</v>
      </c>
      <c r="B530" s="16" t="s">
        <v>203</v>
      </c>
      <c r="C530" s="19" t="s">
        <v>55</v>
      </c>
      <c r="D530" s="15" t="s">
        <v>100</v>
      </c>
      <c r="E530" s="19" t="s">
        <v>140</v>
      </c>
      <c r="F530" s="16" t="s">
        <v>17</v>
      </c>
      <c r="G530" s="16" t="s">
        <v>117</v>
      </c>
      <c r="H530" s="15" t="s">
        <v>28</v>
      </c>
      <c r="I530" s="16" t="s">
        <v>29</v>
      </c>
      <c r="J530" s="53">
        <v>127.42</v>
      </c>
    </row>
    <row r="531" spans="1:10" ht="37.5" hidden="1" x14ac:dyDescent="0.3">
      <c r="A531" s="64" t="s">
        <v>35</v>
      </c>
      <c r="B531" s="16" t="s">
        <v>203</v>
      </c>
      <c r="C531" s="19" t="s">
        <v>55</v>
      </c>
      <c r="D531" s="15" t="s">
        <v>100</v>
      </c>
      <c r="E531" s="19" t="s">
        <v>140</v>
      </c>
      <c r="F531" s="16" t="s">
        <v>17</v>
      </c>
      <c r="G531" s="16" t="s">
        <v>117</v>
      </c>
      <c r="H531" s="15" t="s">
        <v>28</v>
      </c>
      <c r="I531" s="16" t="s">
        <v>36</v>
      </c>
      <c r="J531" s="53">
        <v>546.91</v>
      </c>
    </row>
    <row r="532" spans="1:10" hidden="1" x14ac:dyDescent="0.3">
      <c r="A532" s="64" t="s">
        <v>37</v>
      </c>
      <c r="B532" s="16" t="s">
        <v>203</v>
      </c>
      <c r="C532" s="19" t="s">
        <v>55</v>
      </c>
      <c r="D532" s="15" t="s">
        <v>100</v>
      </c>
      <c r="E532" s="19" t="s">
        <v>140</v>
      </c>
      <c r="F532" s="16" t="s">
        <v>17</v>
      </c>
      <c r="G532" s="16" t="s">
        <v>117</v>
      </c>
      <c r="H532" s="15" t="s">
        <v>28</v>
      </c>
      <c r="I532" s="16" t="s">
        <v>38</v>
      </c>
      <c r="J532" s="53">
        <v>1.6</v>
      </c>
    </row>
    <row r="533" spans="1:10" ht="75" hidden="1" x14ac:dyDescent="0.3">
      <c r="A533" s="64" t="s">
        <v>34</v>
      </c>
      <c r="B533" s="16" t="s">
        <v>203</v>
      </c>
      <c r="C533" s="15" t="s">
        <v>55</v>
      </c>
      <c r="D533" s="15" t="s">
        <v>100</v>
      </c>
      <c r="E533" s="19" t="s">
        <v>140</v>
      </c>
      <c r="F533" s="16" t="s">
        <v>17</v>
      </c>
      <c r="G533" s="16" t="s">
        <v>117</v>
      </c>
      <c r="H533" s="15" t="s">
        <v>30</v>
      </c>
      <c r="I533" s="16" t="s">
        <v>19</v>
      </c>
      <c r="J533" s="53">
        <f>J534</f>
        <v>6132.45</v>
      </c>
    </row>
    <row r="534" spans="1:10" ht="37.5" hidden="1" x14ac:dyDescent="0.3">
      <c r="A534" s="64" t="s">
        <v>39</v>
      </c>
      <c r="B534" s="16" t="s">
        <v>203</v>
      </c>
      <c r="C534" s="19" t="s">
        <v>55</v>
      </c>
      <c r="D534" s="15" t="s">
        <v>100</v>
      </c>
      <c r="E534" s="19" t="s">
        <v>140</v>
      </c>
      <c r="F534" s="16" t="s">
        <v>17</v>
      </c>
      <c r="G534" s="16" t="s">
        <v>117</v>
      </c>
      <c r="H534" s="15" t="s">
        <v>30</v>
      </c>
      <c r="I534" s="16" t="s">
        <v>29</v>
      </c>
      <c r="J534" s="53">
        <v>6132.45</v>
      </c>
    </row>
    <row r="535" spans="1:10" ht="56.25" hidden="1" x14ac:dyDescent="0.3">
      <c r="A535" s="64" t="s">
        <v>484</v>
      </c>
      <c r="B535" s="16" t="s">
        <v>203</v>
      </c>
      <c r="C535" s="15" t="s">
        <v>55</v>
      </c>
      <c r="D535" s="15" t="s">
        <v>100</v>
      </c>
      <c r="E535" s="19" t="s">
        <v>140</v>
      </c>
      <c r="F535" s="16" t="s">
        <v>17</v>
      </c>
      <c r="G535" s="16" t="s">
        <v>96</v>
      </c>
      <c r="H535" s="15" t="s">
        <v>18</v>
      </c>
      <c r="I535" s="16" t="s">
        <v>19</v>
      </c>
      <c r="J535" s="53">
        <f>J536</f>
        <v>19757.22</v>
      </c>
    </row>
    <row r="536" spans="1:10" ht="37.5" hidden="1" x14ac:dyDescent="0.3">
      <c r="A536" s="64" t="s">
        <v>68</v>
      </c>
      <c r="B536" s="16" t="s">
        <v>203</v>
      </c>
      <c r="C536" s="15" t="s">
        <v>55</v>
      </c>
      <c r="D536" s="15" t="s">
        <v>100</v>
      </c>
      <c r="E536" s="19" t="s">
        <v>140</v>
      </c>
      <c r="F536" s="16" t="s">
        <v>17</v>
      </c>
      <c r="G536" s="16" t="s">
        <v>96</v>
      </c>
      <c r="H536" s="15" t="s">
        <v>69</v>
      </c>
      <c r="I536" s="16" t="s">
        <v>19</v>
      </c>
      <c r="J536" s="53">
        <f>J537+J538+J539</f>
        <v>19757.22</v>
      </c>
    </row>
    <row r="537" spans="1:10" ht="75" hidden="1" x14ac:dyDescent="0.3">
      <c r="A537" s="64" t="s">
        <v>34</v>
      </c>
      <c r="B537" s="16" t="s">
        <v>203</v>
      </c>
      <c r="C537" s="19" t="s">
        <v>55</v>
      </c>
      <c r="D537" s="15" t="s">
        <v>100</v>
      </c>
      <c r="E537" s="19" t="s">
        <v>140</v>
      </c>
      <c r="F537" s="16" t="s">
        <v>17</v>
      </c>
      <c r="G537" s="16" t="s">
        <v>96</v>
      </c>
      <c r="H537" s="15" t="s">
        <v>69</v>
      </c>
      <c r="I537" s="16" t="s">
        <v>29</v>
      </c>
      <c r="J537" s="53">
        <v>17797.38</v>
      </c>
    </row>
    <row r="538" spans="1:10" ht="37.5" hidden="1" x14ac:dyDescent="0.3">
      <c r="A538" s="64" t="s">
        <v>35</v>
      </c>
      <c r="B538" s="16" t="s">
        <v>203</v>
      </c>
      <c r="C538" s="19" t="s">
        <v>55</v>
      </c>
      <c r="D538" s="15" t="s">
        <v>100</v>
      </c>
      <c r="E538" s="19" t="s">
        <v>140</v>
      </c>
      <c r="F538" s="16" t="s">
        <v>17</v>
      </c>
      <c r="G538" s="16" t="s">
        <v>96</v>
      </c>
      <c r="H538" s="15" t="s">
        <v>69</v>
      </c>
      <c r="I538" s="16" t="s">
        <v>36</v>
      </c>
      <c r="J538" s="53">
        <v>1946.84</v>
      </c>
    </row>
    <row r="539" spans="1:10" hidden="1" x14ac:dyDescent="0.3">
      <c r="A539" s="64" t="s">
        <v>37</v>
      </c>
      <c r="B539" s="16" t="s">
        <v>203</v>
      </c>
      <c r="C539" s="19" t="s">
        <v>55</v>
      </c>
      <c r="D539" s="15" t="s">
        <v>100</v>
      </c>
      <c r="E539" s="19" t="s">
        <v>140</v>
      </c>
      <c r="F539" s="16" t="s">
        <v>17</v>
      </c>
      <c r="G539" s="16" t="s">
        <v>96</v>
      </c>
      <c r="H539" s="15" t="s">
        <v>69</v>
      </c>
      <c r="I539" s="16" t="s">
        <v>38</v>
      </c>
      <c r="J539" s="53">
        <v>13</v>
      </c>
    </row>
    <row r="540" spans="1:10" hidden="1" x14ac:dyDescent="0.3">
      <c r="A540" s="42" t="s">
        <v>114</v>
      </c>
      <c r="B540" s="16" t="s">
        <v>203</v>
      </c>
      <c r="C540" s="13" t="s">
        <v>93</v>
      </c>
      <c r="D540" s="12" t="s">
        <v>16</v>
      </c>
      <c r="E540" s="18" t="s">
        <v>16</v>
      </c>
      <c r="F540" s="13" t="s">
        <v>17</v>
      </c>
      <c r="G540" s="13" t="s">
        <v>16</v>
      </c>
      <c r="H540" s="12" t="s">
        <v>18</v>
      </c>
      <c r="I540" s="13" t="s">
        <v>19</v>
      </c>
      <c r="J540" s="52">
        <f t="shared" ref="J540:J543" si="17">J541</f>
        <v>10907.35</v>
      </c>
    </row>
    <row r="541" spans="1:10" hidden="1" x14ac:dyDescent="0.3">
      <c r="A541" s="41" t="s">
        <v>92</v>
      </c>
      <c r="B541" s="16" t="s">
        <v>203</v>
      </c>
      <c r="C541" s="13" t="s">
        <v>93</v>
      </c>
      <c r="D541" s="18" t="s">
        <v>54</v>
      </c>
      <c r="E541" s="18" t="s">
        <v>16</v>
      </c>
      <c r="F541" s="13" t="s">
        <v>17</v>
      </c>
      <c r="G541" s="13" t="s">
        <v>16</v>
      </c>
      <c r="H541" s="12" t="s">
        <v>18</v>
      </c>
      <c r="I541" s="13" t="s">
        <v>19</v>
      </c>
      <c r="J541" s="52">
        <f t="shared" si="17"/>
        <v>10907.35</v>
      </c>
    </row>
    <row r="542" spans="1:10" ht="56.25" hidden="1" x14ac:dyDescent="0.3">
      <c r="A542" s="64" t="s">
        <v>261</v>
      </c>
      <c r="B542" s="16" t="s">
        <v>203</v>
      </c>
      <c r="C542" s="16" t="s">
        <v>93</v>
      </c>
      <c r="D542" s="15" t="s">
        <v>54</v>
      </c>
      <c r="E542" s="19" t="s">
        <v>140</v>
      </c>
      <c r="F542" s="16" t="s">
        <v>17</v>
      </c>
      <c r="G542" s="16" t="s">
        <v>16</v>
      </c>
      <c r="H542" s="15" t="s">
        <v>18</v>
      </c>
      <c r="I542" s="16" t="s">
        <v>19</v>
      </c>
      <c r="J542" s="53">
        <f t="shared" si="17"/>
        <v>10907.35</v>
      </c>
    </row>
    <row r="543" spans="1:10" hidden="1" x14ac:dyDescent="0.3">
      <c r="A543" s="64" t="s">
        <v>186</v>
      </c>
      <c r="B543" s="16" t="s">
        <v>203</v>
      </c>
      <c r="C543" s="16" t="s">
        <v>93</v>
      </c>
      <c r="D543" s="15" t="s">
        <v>54</v>
      </c>
      <c r="E543" s="19" t="s">
        <v>140</v>
      </c>
      <c r="F543" s="16" t="s">
        <v>17</v>
      </c>
      <c r="G543" s="16" t="s">
        <v>21</v>
      </c>
      <c r="H543" s="15" t="s">
        <v>18</v>
      </c>
      <c r="I543" s="16" t="s">
        <v>19</v>
      </c>
      <c r="J543" s="53">
        <f t="shared" si="17"/>
        <v>10907.35</v>
      </c>
    </row>
    <row r="544" spans="1:10" ht="75" hidden="1" x14ac:dyDescent="0.3">
      <c r="A544" s="41" t="s">
        <v>514</v>
      </c>
      <c r="B544" s="16" t="s">
        <v>203</v>
      </c>
      <c r="C544" s="16" t="s">
        <v>93</v>
      </c>
      <c r="D544" s="15" t="s">
        <v>54</v>
      </c>
      <c r="E544" s="19" t="s">
        <v>140</v>
      </c>
      <c r="F544" s="16" t="s">
        <v>17</v>
      </c>
      <c r="G544" s="16" t="s">
        <v>21</v>
      </c>
      <c r="H544" s="15" t="s">
        <v>115</v>
      </c>
      <c r="I544" s="16" t="s">
        <v>19</v>
      </c>
      <c r="J544" s="53">
        <f>J545+J546</f>
        <v>10907.35</v>
      </c>
    </row>
    <row r="545" spans="1:10" ht="37.5" hidden="1" x14ac:dyDescent="0.3">
      <c r="A545" s="64" t="s">
        <v>35</v>
      </c>
      <c r="B545" s="16" t="s">
        <v>203</v>
      </c>
      <c r="C545" s="16" t="s">
        <v>93</v>
      </c>
      <c r="D545" s="15" t="s">
        <v>54</v>
      </c>
      <c r="E545" s="19" t="s">
        <v>140</v>
      </c>
      <c r="F545" s="16" t="s">
        <v>17</v>
      </c>
      <c r="G545" s="16" t="s">
        <v>21</v>
      </c>
      <c r="H545" s="15" t="s">
        <v>115</v>
      </c>
      <c r="I545" s="16" t="s">
        <v>36</v>
      </c>
      <c r="J545" s="53">
        <v>163.6</v>
      </c>
    </row>
    <row r="546" spans="1:10" hidden="1" x14ac:dyDescent="0.3">
      <c r="A546" s="41" t="s">
        <v>42</v>
      </c>
      <c r="B546" s="16" t="s">
        <v>203</v>
      </c>
      <c r="C546" s="16" t="s">
        <v>93</v>
      </c>
      <c r="D546" s="15" t="s">
        <v>54</v>
      </c>
      <c r="E546" s="19" t="s">
        <v>140</v>
      </c>
      <c r="F546" s="16" t="s">
        <v>17</v>
      </c>
      <c r="G546" s="16" t="s">
        <v>21</v>
      </c>
      <c r="H546" s="15" t="s">
        <v>115</v>
      </c>
      <c r="I546" s="16" t="s">
        <v>94</v>
      </c>
      <c r="J546" s="53">
        <v>10743.75</v>
      </c>
    </row>
    <row r="547" spans="1:10" ht="37.5" hidden="1" x14ac:dyDescent="0.3">
      <c r="A547" s="42" t="s">
        <v>309</v>
      </c>
      <c r="B547" s="13" t="s">
        <v>304</v>
      </c>
      <c r="C547" s="12" t="s">
        <v>16</v>
      </c>
      <c r="D547" s="12" t="s">
        <v>16</v>
      </c>
      <c r="E547" s="18" t="s">
        <v>16</v>
      </c>
      <c r="F547" s="13" t="s">
        <v>17</v>
      </c>
      <c r="G547" s="13" t="s">
        <v>16</v>
      </c>
      <c r="H547" s="12" t="s">
        <v>18</v>
      </c>
      <c r="I547" s="13" t="s">
        <v>19</v>
      </c>
      <c r="J547" s="89">
        <f>J548+J556</f>
        <v>142609.5</v>
      </c>
    </row>
    <row r="548" spans="1:10" hidden="1" x14ac:dyDescent="0.3">
      <c r="A548" s="60" t="s">
        <v>103</v>
      </c>
      <c r="B548" s="18" t="s">
        <v>304</v>
      </c>
      <c r="C548" s="12" t="s">
        <v>55</v>
      </c>
      <c r="D548" s="12" t="s">
        <v>16</v>
      </c>
      <c r="E548" s="13" t="s">
        <v>16</v>
      </c>
      <c r="F548" s="13" t="s">
        <v>17</v>
      </c>
      <c r="G548" s="13" t="s">
        <v>16</v>
      </c>
      <c r="H548" s="12" t="s">
        <v>18</v>
      </c>
      <c r="I548" s="13" t="s">
        <v>19</v>
      </c>
      <c r="J548" s="89">
        <f>J549</f>
        <v>33211.300000000003</v>
      </c>
    </row>
    <row r="549" spans="1:10" hidden="1" x14ac:dyDescent="0.3">
      <c r="A549" s="64" t="s">
        <v>157</v>
      </c>
      <c r="B549" s="16" t="s">
        <v>304</v>
      </c>
      <c r="C549" s="16" t="s">
        <v>105</v>
      </c>
      <c r="D549" s="16" t="s">
        <v>24</v>
      </c>
      <c r="E549" s="16" t="s">
        <v>16</v>
      </c>
      <c r="F549" s="16" t="s">
        <v>17</v>
      </c>
      <c r="G549" s="16" t="s">
        <v>16</v>
      </c>
      <c r="H549" s="15" t="s">
        <v>18</v>
      </c>
      <c r="I549" s="16" t="s">
        <v>19</v>
      </c>
      <c r="J549" s="90">
        <f>J550</f>
        <v>33211.300000000003</v>
      </c>
    </row>
    <row r="550" spans="1:10" ht="56.25" hidden="1" x14ac:dyDescent="0.3">
      <c r="A550" s="64" t="s">
        <v>271</v>
      </c>
      <c r="B550" s="16" t="s">
        <v>304</v>
      </c>
      <c r="C550" s="16" t="s">
        <v>105</v>
      </c>
      <c r="D550" s="16" t="s">
        <v>24</v>
      </c>
      <c r="E550" s="16" t="s">
        <v>93</v>
      </c>
      <c r="F550" s="16" t="s">
        <v>17</v>
      </c>
      <c r="G550" s="16" t="s">
        <v>16</v>
      </c>
      <c r="H550" s="15" t="s">
        <v>18</v>
      </c>
      <c r="I550" s="16" t="s">
        <v>19</v>
      </c>
      <c r="J550" s="90">
        <f>J551</f>
        <v>33211.300000000003</v>
      </c>
    </row>
    <row r="551" spans="1:10" ht="56.25" hidden="1" x14ac:dyDescent="0.3">
      <c r="A551" s="64" t="s">
        <v>350</v>
      </c>
      <c r="B551" s="16" t="s">
        <v>304</v>
      </c>
      <c r="C551" s="16" t="s">
        <v>105</v>
      </c>
      <c r="D551" s="16" t="s">
        <v>24</v>
      </c>
      <c r="E551" s="16" t="s">
        <v>93</v>
      </c>
      <c r="F551" s="16" t="s">
        <v>17</v>
      </c>
      <c r="G551" s="16" t="s">
        <v>21</v>
      </c>
      <c r="H551" s="15" t="s">
        <v>18</v>
      </c>
      <c r="I551" s="16" t="s">
        <v>19</v>
      </c>
      <c r="J551" s="90">
        <f>J552+J554</f>
        <v>33211.300000000003</v>
      </c>
    </row>
    <row r="552" spans="1:10" ht="37.5" hidden="1" x14ac:dyDescent="0.3">
      <c r="A552" s="54" t="s">
        <v>68</v>
      </c>
      <c r="B552" s="16" t="s">
        <v>304</v>
      </c>
      <c r="C552" s="19" t="s">
        <v>55</v>
      </c>
      <c r="D552" s="19" t="s">
        <v>24</v>
      </c>
      <c r="E552" s="16" t="s">
        <v>93</v>
      </c>
      <c r="F552" s="16" t="s">
        <v>17</v>
      </c>
      <c r="G552" s="16" t="s">
        <v>21</v>
      </c>
      <c r="H552" s="15" t="s">
        <v>69</v>
      </c>
      <c r="I552" s="16" t="s">
        <v>19</v>
      </c>
      <c r="J552" s="90">
        <f>J553</f>
        <v>32656.13</v>
      </c>
    </row>
    <row r="553" spans="1:10" ht="37.5" hidden="1" x14ac:dyDescent="0.3">
      <c r="A553" s="64" t="s">
        <v>107</v>
      </c>
      <c r="B553" s="16" t="s">
        <v>304</v>
      </c>
      <c r="C553" s="19" t="s">
        <v>55</v>
      </c>
      <c r="D553" s="19" t="s">
        <v>24</v>
      </c>
      <c r="E553" s="16" t="s">
        <v>93</v>
      </c>
      <c r="F553" s="16" t="s">
        <v>17</v>
      </c>
      <c r="G553" s="16" t="s">
        <v>21</v>
      </c>
      <c r="H553" s="15" t="s">
        <v>69</v>
      </c>
      <c r="I553" s="16" t="s">
        <v>108</v>
      </c>
      <c r="J553" s="90">
        <v>32656.13</v>
      </c>
    </row>
    <row r="554" spans="1:10" ht="93.75" hidden="1" x14ac:dyDescent="0.3">
      <c r="A554" s="57" t="s">
        <v>349</v>
      </c>
      <c r="B554" s="16" t="s">
        <v>304</v>
      </c>
      <c r="C554" s="19" t="s">
        <v>55</v>
      </c>
      <c r="D554" s="19" t="s">
        <v>24</v>
      </c>
      <c r="E554" s="16" t="s">
        <v>93</v>
      </c>
      <c r="F554" s="16" t="s">
        <v>17</v>
      </c>
      <c r="G554" s="16" t="s">
        <v>21</v>
      </c>
      <c r="H554" s="15" t="s">
        <v>113</v>
      </c>
      <c r="I554" s="16" t="s">
        <v>19</v>
      </c>
      <c r="J554" s="90">
        <f>J555</f>
        <v>555.16999999999996</v>
      </c>
    </row>
    <row r="555" spans="1:10" ht="37.5" hidden="1" x14ac:dyDescent="0.3">
      <c r="A555" s="64" t="s">
        <v>107</v>
      </c>
      <c r="B555" s="16" t="s">
        <v>304</v>
      </c>
      <c r="C555" s="19" t="s">
        <v>55</v>
      </c>
      <c r="D555" s="19" t="s">
        <v>24</v>
      </c>
      <c r="E555" s="16" t="s">
        <v>93</v>
      </c>
      <c r="F555" s="16" t="s">
        <v>17</v>
      </c>
      <c r="G555" s="16" t="s">
        <v>21</v>
      </c>
      <c r="H555" s="15" t="s">
        <v>113</v>
      </c>
      <c r="I555" s="16" t="s">
        <v>108</v>
      </c>
      <c r="J555" s="90">
        <v>555.16999999999996</v>
      </c>
    </row>
    <row r="556" spans="1:10" hidden="1" x14ac:dyDescent="0.3">
      <c r="A556" s="84" t="s">
        <v>179</v>
      </c>
      <c r="B556" s="13" t="s">
        <v>304</v>
      </c>
      <c r="C556" s="12" t="s">
        <v>117</v>
      </c>
      <c r="D556" s="12" t="s">
        <v>16</v>
      </c>
      <c r="E556" s="18" t="s">
        <v>16</v>
      </c>
      <c r="F556" s="13" t="s">
        <v>17</v>
      </c>
      <c r="G556" s="13" t="s">
        <v>16</v>
      </c>
      <c r="H556" s="12" t="s">
        <v>18</v>
      </c>
      <c r="I556" s="13" t="s">
        <v>19</v>
      </c>
      <c r="J556" s="52">
        <f>J557+J593</f>
        <v>109398.2</v>
      </c>
    </row>
    <row r="557" spans="1:10" hidden="1" x14ac:dyDescent="0.3">
      <c r="A557" s="91" t="s">
        <v>130</v>
      </c>
      <c r="B557" s="16" t="s">
        <v>304</v>
      </c>
      <c r="C557" s="19" t="s">
        <v>117</v>
      </c>
      <c r="D557" s="19" t="s">
        <v>21</v>
      </c>
      <c r="E557" s="16" t="s">
        <v>16</v>
      </c>
      <c r="F557" s="16" t="s">
        <v>17</v>
      </c>
      <c r="G557" s="16" t="s">
        <v>16</v>
      </c>
      <c r="H557" s="15" t="s">
        <v>18</v>
      </c>
      <c r="I557" s="16" t="s">
        <v>19</v>
      </c>
      <c r="J557" s="53">
        <f>J558+J590</f>
        <v>107890.75</v>
      </c>
    </row>
    <row r="558" spans="1:10" ht="56.25" hidden="1" x14ac:dyDescent="0.3">
      <c r="A558" s="64" t="s">
        <v>351</v>
      </c>
      <c r="B558" s="16" t="s">
        <v>304</v>
      </c>
      <c r="C558" s="19" t="s">
        <v>117</v>
      </c>
      <c r="D558" s="19" t="s">
        <v>21</v>
      </c>
      <c r="E558" s="16" t="s">
        <v>93</v>
      </c>
      <c r="F558" s="16" t="s">
        <v>17</v>
      </c>
      <c r="G558" s="16" t="s">
        <v>16</v>
      </c>
      <c r="H558" s="15" t="s">
        <v>18</v>
      </c>
      <c r="I558" s="16" t="s">
        <v>19</v>
      </c>
      <c r="J558" s="53">
        <f>J563+J575+J588+J559+J570</f>
        <v>107866.75</v>
      </c>
    </row>
    <row r="559" spans="1:10" hidden="1" x14ac:dyDescent="0.3">
      <c r="A559" s="64" t="s">
        <v>590</v>
      </c>
      <c r="B559" s="16" t="s">
        <v>304</v>
      </c>
      <c r="C559" s="19" t="s">
        <v>117</v>
      </c>
      <c r="D559" s="19" t="s">
        <v>21</v>
      </c>
      <c r="E559" s="16" t="s">
        <v>93</v>
      </c>
      <c r="F559" s="16" t="s">
        <v>17</v>
      </c>
      <c r="G559" s="16" t="s">
        <v>588</v>
      </c>
      <c r="H559" s="15" t="s">
        <v>18</v>
      </c>
      <c r="I559" s="16" t="s">
        <v>19</v>
      </c>
      <c r="J559" s="53">
        <f>J560</f>
        <v>101.00999999999999</v>
      </c>
    </row>
    <row r="560" spans="1:10" ht="56.25" hidden="1" x14ac:dyDescent="0.3">
      <c r="A560" s="64" t="s">
        <v>591</v>
      </c>
      <c r="B560" s="16" t="s">
        <v>304</v>
      </c>
      <c r="C560" s="19" t="s">
        <v>117</v>
      </c>
      <c r="D560" s="19" t="s">
        <v>21</v>
      </c>
      <c r="E560" s="16" t="s">
        <v>93</v>
      </c>
      <c r="F560" s="16" t="s">
        <v>17</v>
      </c>
      <c r="G560" s="16" t="s">
        <v>588</v>
      </c>
      <c r="H560" s="15" t="s">
        <v>589</v>
      </c>
      <c r="I560" s="16" t="s">
        <v>19</v>
      </c>
      <c r="J560" s="53">
        <f>J561+J562</f>
        <v>101.00999999999999</v>
      </c>
    </row>
    <row r="561" spans="1:10" hidden="1" x14ac:dyDescent="0.3">
      <c r="A561" s="64" t="s">
        <v>42</v>
      </c>
      <c r="B561" s="16" t="s">
        <v>304</v>
      </c>
      <c r="C561" s="19" t="s">
        <v>117</v>
      </c>
      <c r="D561" s="19" t="s">
        <v>21</v>
      </c>
      <c r="E561" s="16" t="s">
        <v>93</v>
      </c>
      <c r="F561" s="16" t="s">
        <v>17</v>
      </c>
      <c r="G561" s="16" t="s">
        <v>588</v>
      </c>
      <c r="H561" s="15" t="s">
        <v>589</v>
      </c>
      <c r="I561" s="16" t="s">
        <v>94</v>
      </c>
      <c r="J561" s="53">
        <v>50.51</v>
      </c>
    </row>
    <row r="562" spans="1:10" ht="37.5" hidden="1" x14ac:dyDescent="0.3">
      <c r="A562" s="64" t="s">
        <v>107</v>
      </c>
      <c r="B562" s="16" t="s">
        <v>304</v>
      </c>
      <c r="C562" s="19" t="s">
        <v>117</v>
      </c>
      <c r="D562" s="19" t="s">
        <v>21</v>
      </c>
      <c r="E562" s="16" t="s">
        <v>93</v>
      </c>
      <c r="F562" s="16" t="s">
        <v>17</v>
      </c>
      <c r="G562" s="16" t="s">
        <v>588</v>
      </c>
      <c r="H562" s="15" t="s">
        <v>589</v>
      </c>
      <c r="I562" s="16" t="s">
        <v>108</v>
      </c>
      <c r="J562" s="53">
        <v>50.5</v>
      </c>
    </row>
    <row r="563" spans="1:10" ht="37.5" hidden="1" x14ac:dyDescent="0.3">
      <c r="A563" s="64" t="s">
        <v>352</v>
      </c>
      <c r="B563" s="16" t="s">
        <v>304</v>
      </c>
      <c r="C563" s="19" t="s">
        <v>117</v>
      </c>
      <c r="D563" s="19" t="s">
        <v>21</v>
      </c>
      <c r="E563" s="16" t="s">
        <v>93</v>
      </c>
      <c r="F563" s="16" t="s">
        <v>17</v>
      </c>
      <c r="G563" s="16" t="s">
        <v>44</v>
      </c>
      <c r="H563" s="15" t="s">
        <v>18</v>
      </c>
      <c r="I563" s="16" t="s">
        <v>19</v>
      </c>
      <c r="J563" s="53">
        <f>J564+J566+J568</f>
        <v>18439.489999999998</v>
      </c>
    </row>
    <row r="564" spans="1:10" ht="56.25" hidden="1" x14ac:dyDescent="0.3">
      <c r="A564" s="73" t="s">
        <v>353</v>
      </c>
      <c r="B564" s="16" t="s">
        <v>304</v>
      </c>
      <c r="C564" s="19" t="s">
        <v>117</v>
      </c>
      <c r="D564" s="19" t="s">
        <v>21</v>
      </c>
      <c r="E564" s="16" t="s">
        <v>93</v>
      </c>
      <c r="F564" s="16" t="s">
        <v>17</v>
      </c>
      <c r="G564" s="16" t="s">
        <v>44</v>
      </c>
      <c r="H564" s="15" t="s">
        <v>132</v>
      </c>
      <c r="I564" s="16" t="s">
        <v>19</v>
      </c>
      <c r="J564" s="53">
        <f>J565</f>
        <v>362.11</v>
      </c>
    </row>
    <row r="565" spans="1:10" ht="37.5" hidden="1" x14ac:dyDescent="0.3">
      <c r="A565" s="64" t="s">
        <v>107</v>
      </c>
      <c r="B565" s="16" t="s">
        <v>304</v>
      </c>
      <c r="C565" s="19" t="s">
        <v>117</v>
      </c>
      <c r="D565" s="19" t="s">
        <v>21</v>
      </c>
      <c r="E565" s="16" t="s">
        <v>93</v>
      </c>
      <c r="F565" s="16" t="s">
        <v>17</v>
      </c>
      <c r="G565" s="16" t="s">
        <v>44</v>
      </c>
      <c r="H565" s="15" t="s">
        <v>132</v>
      </c>
      <c r="I565" s="16" t="s">
        <v>108</v>
      </c>
      <c r="J565" s="53">
        <v>362.11</v>
      </c>
    </row>
    <row r="566" spans="1:10" ht="37.5" hidden="1" x14ac:dyDescent="0.3">
      <c r="A566" s="54" t="s">
        <v>68</v>
      </c>
      <c r="B566" s="16" t="s">
        <v>304</v>
      </c>
      <c r="C566" s="19" t="s">
        <v>117</v>
      </c>
      <c r="D566" s="19" t="s">
        <v>21</v>
      </c>
      <c r="E566" s="16" t="s">
        <v>93</v>
      </c>
      <c r="F566" s="16" t="s">
        <v>17</v>
      </c>
      <c r="G566" s="16" t="s">
        <v>44</v>
      </c>
      <c r="H566" s="15" t="s">
        <v>69</v>
      </c>
      <c r="I566" s="16" t="s">
        <v>19</v>
      </c>
      <c r="J566" s="53">
        <f>J567</f>
        <v>17740.849999999999</v>
      </c>
    </row>
    <row r="567" spans="1:10" ht="37.5" hidden="1" x14ac:dyDescent="0.3">
      <c r="A567" s="64" t="s">
        <v>107</v>
      </c>
      <c r="B567" s="16" t="s">
        <v>304</v>
      </c>
      <c r="C567" s="19" t="s">
        <v>117</v>
      </c>
      <c r="D567" s="19" t="s">
        <v>21</v>
      </c>
      <c r="E567" s="16" t="s">
        <v>93</v>
      </c>
      <c r="F567" s="16" t="s">
        <v>17</v>
      </c>
      <c r="G567" s="16" t="s">
        <v>44</v>
      </c>
      <c r="H567" s="15" t="s">
        <v>69</v>
      </c>
      <c r="I567" s="16" t="s">
        <v>108</v>
      </c>
      <c r="J567" s="53">
        <v>17740.849999999999</v>
      </c>
    </row>
    <row r="568" spans="1:10" ht="56.25" hidden="1" x14ac:dyDescent="0.3">
      <c r="A568" s="92" t="s">
        <v>486</v>
      </c>
      <c r="B568" s="16" t="s">
        <v>304</v>
      </c>
      <c r="C568" s="19" t="s">
        <v>117</v>
      </c>
      <c r="D568" s="19" t="s">
        <v>21</v>
      </c>
      <c r="E568" s="16" t="s">
        <v>93</v>
      </c>
      <c r="F568" s="16" t="s">
        <v>17</v>
      </c>
      <c r="G568" s="16" t="s">
        <v>44</v>
      </c>
      <c r="H568" s="15" t="s">
        <v>482</v>
      </c>
      <c r="I568" s="16" t="s">
        <v>19</v>
      </c>
      <c r="J568" s="53">
        <f>J569</f>
        <v>336.53</v>
      </c>
    </row>
    <row r="569" spans="1:10" ht="37.5" hidden="1" x14ac:dyDescent="0.3">
      <c r="A569" s="64" t="s">
        <v>107</v>
      </c>
      <c r="B569" s="16" t="s">
        <v>304</v>
      </c>
      <c r="C569" s="19" t="s">
        <v>117</v>
      </c>
      <c r="D569" s="19" t="s">
        <v>21</v>
      </c>
      <c r="E569" s="16" t="s">
        <v>93</v>
      </c>
      <c r="F569" s="16" t="s">
        <v>17</v>
      </c>
      <c r="G569" s="16" t="s">
        <v>44</v>
      </c>
      <c r="H569" s="15" t="s">
        <v>482</v>
      </c>
      <c r="I569" s="16" t="s">
        <v>108</v>
      </c>
      <c r="J569" s="53">
        <v>336.53</v>
      </c>
    </row>
    <row r="570" spans="1:10" hidden="1" x14ac:dyDescent="0.3">
      <c r="A570" s="168" t="s">
        <v>643</v>
      </c>
      <c r="B570" s="16" t="s">
        <v>304</v>
      </c>
      <c r="C570" s="19" t="s">
        <v>117</v>
      </c>
      <c r="D570" s="19" t="s">
        <v>21</v>
      </c>
      <c r="E570" s="16" t="s">
        <v>93</v>
      </c>
      <c r="F570" s="16" t="s">
        <v>17</v>
      </c>
      <c r="G570" s="16" t="s">
        <v>24</v>
      </c>
      <c r="H570" s="15" t="s">
        <v>138</v>
      </c>
      <c r="I570" s="16" t="s">
        <v>19</v>
      </c>
      <c r="J570" s="53">
        <f>J571+J573</f>
        <v>4149.05</v>
      </c>
    </row>
    <row r="571" spans="1:10" ht="56.25" hidden="1" x14ac:dyDescent="0.3">
      <c r="A571" s="169" t="s">
        <v>648</v>
      </c>
      <c r="B571" s="16" t="s">
        <v>304</v>
      </c>
      <c r="C571" s="19" t="s">
        <v>117</v>
      </c>
      <c r="D571" s="19" t="s">
        <v>21</v>
      </c>
      <c r="E571" s="16" t="s">
        <v>93</v>
      </c>
      <c r="F571" s="16" t="s">
        <v>17</v>
      </c>
      <c r="G571" s="16" t="s">
        <v>24</v>
      </c>
      <c r="H571" s="15" t="s">
        <v>644</v>
      </c>
      <c r="I571" s="16" t="s">
        <v>19</v>
      </c>
      <c r="J571" s="53">
        <f>J572</f>
        <v>3704.05</v>
      </c>
    </row>
    <row r="572" spans="1:10" ht="37.5" hidden="1" x14ac:dyDescent="0.3">
      <c r="A572" s="64" t="s">
        <v>35</v>
      </c>
      <c r="B572" s="16" t="s">
        <v>304</v>
      </c>
      <c r="C572" s="19" t="s">
        <v>117</v>
      </c>
      <c r="D572" s="19" t="s">
        <v>21</v>
      </c>
      <c r="E572" s="16" t="s">
        <v>93</v>
      </c>
      <c r="F572" s="16" t="s">
        <v>17</v>
      </c>
      <c r="G572" s="16" t="s">
        <v>24</v>
      </c>
      <c r="H572" s="15" t="s">
        <v>644</v>
      </c>
      <c r="I572" s="16" t="s">
        <v>36</v>
      </c>
      <c r="J572" s="53">
        <v>3704.05</v>
      </c>
    </row>
    <row r="573" spans="1:10" ht="56.25" hidden="1" x14ac:dyDescent="0.3">
      <c r="A573" s="169" t="s">
        <v>649</v>
      </c>
      <c r="B573" s="16" t="s">
        <v>304</v>
      </c>
      <c r="C573" s="19" t="s">
        <v>117</v>
      </c>
      <c r="D573" s="19" t="s">
        <v>21</v>
      </c>
      <c r="E573" s="16" t="s">
        <v>93</v>
      </c>
      <c r="F573" s="16" t="s">
        <v>17</v>
      </c>
      <c r="G573" s="16" t="s">
        <v>24</v>
      </c>
      <c r="H573" s="15" t="s">
        <v>645</v>
      </c>
      <c r="I573" s="16" t="s">
        <v>19</v>
      </c>
      <c r="J573" s="53">
        <f>J574</f>
        <v>445</v>
      </c>
    </row>
    <row r="574" spans="1:10" ht="37.5" hidden="1" x14ac:dyDescent="0.3">
      <c r="A574" s="64" t="s">
        <v>35</v>
      </c>
      <c r="B574" s="16" t="s">
        <v>304</v>
      </c>
      <c r="C574" s="19" t="s">
        <v>117</v>
      </c>
      <c r="D574" s="19" t="s">
        <v>21</v>
      </c>
      <c r="E574" s="16" t="s">
        <v>93</v>
      </c>
      <c r="F574" s="16" t="s">
        <v>17</v>
      </c>
      <c r="G574" s="16" t="s">
        <v>24</v>
      </c>
      <c r="H574" s="15" t="s">
        <v>645</v>
      </c>
      <c r="I574" s="16" t="s">
        <v>36</v>
      </c>
      <c r="J574" s="53">
        <v>445</v>
      </c>
    </row>
    <row r="575" spans="1:10" ht="37.5" hidden="1" x14ac:dyDescent="0.3">
      <c r="A575" s="64" t="s">
        <v>241</v>
      </c>
      <c r="B575" s="16" t="s">
        <v>304</v>
      </c>
      <c r="C575" s="19" t="s">
        <v>117</v>
      </c>
      <c r="D575" s="19" t="s">
        <v>21</v>
      </c>
      <c r="E575" s="16" t="s">
        <v>93</v>
      </c>
      <c r="F575" s="16" t="s">
        <v>17</v>
      </c>
      <c r="G575" s="16" t="s">
        <v>54</v>
      </c>
      <c r="H575" s="15" t="s">
        <v>138</v>
      </c>
      <c r="I575" s="16" t="s">
        <v>19</v>
      </c>
      <c r="J575" s="53">
        <f>J576+J581+J583+J585</f>
        <v>84367.2</v>
      </c>
    </row>
    <row r="576" spans="1:10" ht="37.5" hidden="1" x14ac:dyDescent="0.3">
      <c r="A576" s="93" t="s">
        <v>68</v>
      </c>
      <c r="B576" s="16" t="s">
        <v>304</v>
      </c>
      <c r="C576" s="19" t="s">
        <v>117</v>
      </c>
      <c r="D576" s="19" t="s">
        <v>21</v>
      </c>
      <c r="E576" s="16" t="s">
        <v>93</v>
      </c>
      <c r="F576" s="16" t="s">
        <v>17</v>
      </c>
      <c r="G576" s="16" t="s">
        <v>54</v>
      </c>
      <c r="H576" s="15" t="s">
        <v>69</v>
      </c>
      <c r="I576" s="16" t="s">
        <v>19</v>
      </c>
      <c r="J576" s="53">
        <f>J577+J578+J580+J579</f>
        <v>76161.31</v>
      </c>
    </row>
    <row r="577" spans="1:10" ht="75" hidden="1" x14ac:dyDescent="0.3">
      <c r="A577" s="64" t="s">
        <v>34</v>
      </c>
      <c r="B577" s="16" t="s">
        <v>304</v>
      </c>
      <c r="C577" s="19" t="s">
        <v>117</v>
      </c>
      <c r="D577" s="19" t="s">
        <v>21</v>
      </c>
      <c r="E577" s="16" t="s">
        <v>93</v>
      </c>
      <c r="F577" s="16" t="s">
        <v>17</v>
      </c>
      <c r="G577" s="16" t="s">
        <v>54</v>
      </c>
      <c r="H577" s="15" t="s">
        <v>69</v>
      </c>
      <c r="I577" s="16" t="s">
        <v>29</v>
      </c>
      <c r="J577" s="53">
        <v>59306.67</v>
      </c>
    </row>
    <row r="578" spans="1:10" ht="37.5" hidden="1" x14ac:dyDescent="0.3">
      <c r="A578" s="64" t="s">
        <v>35</v>
      </c>
      <c r="B578" s="16" t="s">
        <v>304</v>
      </c>
      <c r="C578" s="19" t="s">
        <v>117</v>
      </c>
      <c r="D578" s="19" t="s">
        <v>21</v>
      </c>
      <c r="E578" s="16" t="s">
        <v>93</v>
      </c>
      <c r="F578" s="16" t="s">
        <v>17</v>
      </c>
      <c r="G578" s="16" t="s">
        <v>54</v>
      </c>
      <c r="H578" s="15" t="s">
        <v>69</v>
      </c>
      <c r="I578" s="16" t="s">
        <v>36</v>
      </c>
      <c r="J578" s="53">
        <v>13661.49</v>
      </c>
    </row>
    <row r="579" spans="1:10" ht="37.5" hidden="1" x14ac:dyDescent="0.3">
      <c r="A579" s="140" t="s">
        <v>565</v>
      </c>
      <c r="B579" s="16" t="s">
        <v>304</v>
      </c>
      <c r="C579" s="19" t="s">
        <v>117</v>
      </c>
      <c r="D579" s="19" t="s">
        <v>21</v>
      </c>
      <c r="E579" s="16" t="s">
        <v>93</v>
      </c>
      <c r="F579" s="16" t="s">
        <v>17</v>
      </c>
      <c r="G579" s="16" t="s">
        <v>54</v>
      </c>
      <c r="H579" s="15" t="s">
        <v>69</v>
      </c>
      <c r="I579" s="16" t="s">
        <v>563</v>
      </c>
      <c r="J579" s="53">
        <v>2750.7</v>
      </c>
    </row>
    <row r="580" spans="1:10" hidden="1" x14ac:dyDescent="0.3">
      <c r="A580" s="93" t="s">
        <v>37</v>
      </c>
      <c r="B580" s="16" t="s">
        <v>304</v>
      </c>
      <c r="C580" s="19" t="s">
        <v>117</v>
      </c>
      <c r="D580" s="19" t="s">
        <v>21</v>
      </c>
      <c r="E580" s="16" t="s">
        <v>93</v>
      </c>
      <c r="F580" s="16" t="s">
        <v>17</v>
      </c>
      <c r="G580" s="16" t="s">
        <v>54</v>
      </c>
      <c r="H580" s="15" t="s">
        <v>69</v>
      </c>
      <c r="I580" s="16" t="s">
        <v>38</v>
      </c>
      <c r="J580" s="53">
        <v>442.45</v>
      </c>
    </row>
    <row r="581" spans="1:10" hidden="1" x14ac:dyDescent="0.3">
      <c r="A581" s="91" t="s">
        <v>354</v>
      </c>
      <c r="B581" s="16" t="s">
        <v>304</v>
      </c>
      <c r="C581" s="19" t="s">
        <v>117</v>
      </c>
      <c r="D581" s="19" t="s">
        <v>21</v>
      </c>
      <c r="E581" s="16" t="s">
        <v>93</v>
      </c>
      <c r="F581" s="16" t="s">
        <v>17</v>
      </c>
      <c r="G581" s="16" t="s">
        <v>54</v>
      </c>
      <c r="H581" s="15" t="s">
        <v>133</v>
      </c>
      <c r="I581" s="16" t="s">
        <v>19</v>
      </c>
      <c r="J581" s="53">
        <f>J582</f>
        <v>2397.63</v>
      </c>
    </row>
    <row r="582" spans="1:10" ht="37.5" hidden="1" x14ac:dyDescent="0.3">
      <c r="A582" s="64" t="s">
        <v>35</v>
      </c>
      <c r="B582" s="16" t="s">
        <v>304</v>
      </c>
      <c r="C582" s="19" t="s">
        <v>117</v>
      </c>
      <c r="D582" s="19" t="s">
        <v>21</v>
      </c>
      <c r="E582" s="16" t="s">
        <v>93</v>
      </c>
      <c r="F582" s="16" t="s">
        <v>17</v>
      </c>
      <c r="G582" s="16" t="s">
        <v>54</v>
      </c>
      <c r="H582" s="15" t="s">
        <v>133</v>
      </c>
      <c r="I582" s="16" t="s">
        <v>36</v>
      </c>
      <c r="J582" s="53">
        <v>2397.63</v>
      </c>
    </row>
    <row r="583" spans="1:10" ht="56.25" hidden="1" x14ac:dyDescent="0.3">
      <c r="A583" s="73" t="s">
        <v>131</v>
      </c>
      <c r="B583" s="16" t="s">
        <v>304</v>
      </c>
      <c r="C583" s="19" t="s">
        <v>117</v>
      </c>
      <c r="D583" s="19" t="s">
        <v>21</v>
      </c>
      <c r="E583" s="16" t="s">
        <v>93</v>
      </c>
      <c r="F583" s="16" t="s">
        <v>17</v>
      </c>
      <c r="G583" s="16" t="s">
        <v>54</v>
      </c>
      <c r="H583" s="15" t="s">
        <v>132</v>
      </c>
      <c r="I583" s="16" t="s">
        <v>19</v>
      </c>
      <c r="J583" s="53">
        <f>J584</f>
        <v>973.65</v>
      </c>
    </row>
    <row r="584" spans="1:10" ht="75" hidden="1" x14ac:dyDescent="0.3">
      <c r="A584" s="64" t="s">
        <v>34</v>
      </c>
      <c r="B584" s="16" t="s">
        <v>304</v>
      </c>
      <c r="C584" s="19" t="s">
        <v>117</v>
      </c>
      <c r="D584" s="19" t="s">
        <v>21</v>
      </c>
      <c r="E584" s="16" t="s">
        <v>93</v>
      </c>
      <c r="F584" s="16" t="s">
        <v>17</v>
      </c>
      <c r="G584" s="16" t="s">
        <v>54</v>
      </c>
      <c r="H584" s="15" t="s">
        <v>132</v>
      </c>
      <c r="I584" s="16" t="s">
        <v>29</v>
      </c>
      <c r="J584" s="53">
        <v>973.65</v>
      </c>
    </row>
    <row r="585" spans="1:10" ht="56.25" hidden="1" x14ac:dyDescent="0.3">
      <c r="A585" s="64" t="s">
        <v>523</v>
      </c>
      <c r="B585" s="16" t="s">
        <v>304</v>
      </c>
      <c r="C585" s="19" t="s">
        <v>117</v>
      </c>
      <c r="D585" s="19" t="s">
        <v>21</v>
      </c>
      <c r="E585" s="16" t="s">
        <v>93</v>
      </c>
      <c r="F585" s="16" t="s">
        <v>17</v>
      </c>
      <c r="G585" s="16" t="s">
        <v>54</v>
      </c>
      <c r="H585" s="15" t="s">
        <v>524</v>
      </c>
      <c r="I585" s="16" t="s">
        <v>19</v>
      </c>
      <c r="J585" s="53">
        <f>J586</f>
        <v>4834.6099999999997</v>
      </c>
    </row>
    <row r="586" spans="1:10" ht="37.5" hidden="1" x14ac:dyDescent="0.3">
      <c r="A586" s="64" t="s">
        <v>35</v>
      </c>
      <c r="B586" s="16" t="s">
        <v>304</v>
      </c>
      <c r="C586" s="19" t="s">
        <v>117</v>
      </c>
      <c r="D586" s="19" t="s">
        <v>21</v>
      </c>
      <c r="E586" s="16" t="s">
        <v>93</v>
      </c>
      <c r="F586" s="16" t="s">
        <v>17</v>
      </c>
      <c r="G586" s="16" t="s">
        <v>54</v>
      </c>
      <c r="H586" s="15" t="s">
        <v>524</v>
      </c>
      <c r="I586" s="16" t="s">
        <v>36</v>
      </c>
      <c r="J586" s="53">
        <v>4834.6099999999997</v>
      </c>
    </row>
    <row r="587" spans="1:10" ht="37.5" hidden="1" x14ac:dyDescent="0.3">
      <c r="A587" s="64" t="s">
        <v>527</v>
      </c>
      <c r="B587" s="16" t="s">
        <v>304</v>
      </c>
      <c r="C587" s="19" t="s">
        <v>117</v>
      </c>
      <c r="D587" s="19" t="s">
        <v>21</v>
      </c>
      <c r="E587" s="16" t="s">
        <v>93</v>
      </c>
      <c r="F587" s="16" t="s">
        <v>17</v>
      </c>
      <c r="G587" s="16" t="s">
        <v>67</v>
      </c>
      <c r="H587" s="15" t="s">
        <v>18</v>
      </c>
      <c r="I587" s="16" t="s">
        <v>19</v>
      </c>
      <c r="J587" s="53">
        <f>J588</f>
        <v>810</v>
      </c>
    </row>
    <row r="588" spans="1:10" ht="56.25" hidden="1" x14ac:dyDescent="0.3">
      <c r="A588" s="64" t="s">
        <v>525</v>
      </c>
      <c r="B588" s="16" t="s">
        <v>304</v>
      </c>
      <c r="C588" s="19" t="s">
        <v>117</v>
      </c>
      <c r="D588" s="19" t="s">
        <v>21</v>
      </c>
      <c r="E588" s="16" t="s">
        <v>93</v>
      </c>
      <c r="F588" s="16" t="s">
        <v>17</v>
      </c>
      <c r="G588" s="16" t="s">
        <v>67</v>
      </c>
      <c r="H588" s="15" t="s">
        <v>526</v>
      </c>
      <c r="I588" s="16" t="s">
        <v>19</v>
      </c>
      <c r="J588" s="53">
        <f>J589</f>
        <v>810</v>
      </c>
    </row>
    <row r="589" spans="1:10" ht="38.450000000000003" hidden="1" customHeight="1" x14ac:dyDescent="0.3">
      <c r="A589" s="64" t="s">
        <v>35</v>
      </c>
      <c r="B589" s="16" t="s">
        <v>304</v>
      </c>
      <c r="C589" s="19" t="s">
        <v>117</v>
      </c>
      <c r="D589" s="19" t="s">
        <v>21</v>
      </c>
      <c r="E589" s="16" t="s">
        <v>93</v>
      </c>
      <c r="F589" s="16" t="s">
        <v>17</v>
      </c>
      <c r="G589" s="16" t="s">
        <v>67</v>
      </c>
      <c r="H589" s="15" t="s">
        <v>526</v>
      </c>
      <c r="I589" s="16" t="s">
        <v>36</v>
      </c>
      <c r="J589" s="53">
        <v>810</v>
      </c>
    </row>
    <row r="590" spans="1:10" ht="24.6" hidden="1" customHeight="1" x14ac:dyDescent="0.3">
      <c r="A590" s="64" t="s">
        <v>333</v>
      </c>
      <c r="B590" s="16" t="s">
        <v>304</v>
      </c>
      <c r="C590" s="19" t="s">
        <v>117</v>
      </c>
      <c r="D590" s="19" t="s">
        <v>21</v>
      </c>
      <c r="E590" s="16" t="s">
        <v>334</v>
      </c>
      <c r="F590" s="16" t="s">
        <v>17</v>
      </c>
      <c r="G590" s="16" t="s">
        <v>16</v>
      </c>
      <c r="H590" s="15" t="s">
        <v>18</v>
      </c>
      <c r="I590" s="16" t="s">
        <v>19</v>
      </c>
      <c r="J590" s="53">
        <f>J591</f>
        <v>24</v>
      </c>
    </row>
    <row r="591" spans="1:10" ht="36.6" hidden="1" customHeight="1" x14ac:dyDescent="0.3">
      <c r="A591" s="64" t="s">
        <v>335</v>
      </c>
      <c r="B591" s="16" t="s">
        <v>304</v>
      </c>
      <c r="C591" s="19" t="s">
        <v>117</v>
      </c>
      <c r="D591" s="19" t="s">
        <v>21</v>
      </c>
      <c r="E591" s="16" t="s">
        <v>334</v>
      </c>
      <c r="F591" s="16" t="s">
        <v>17</v>
      </c>
      <c r="G591" s="16" t="s">
        <v>16</v>
      </c>
      <c r="H591" s="15" t="s">
        <v>337</v>
      </c>
      <c r="I591" s="16" t="s">
        <v>19</v>
      </c>
      <c r="J591" s="53">
        <f>J592</f>
        <v>24</v>
      </c>
    </row>
    <row r="592" spans="1:10" ht="33.6" hidden="1" customHeight="1" x14ac:dyDescent="0.3">
      <c r="A592" s="64" t="s">
        <v>35</v>
      </c>
      <c r="B592" s="16" t="s">
        <v>304</v>
      </c>
      <c r="C592" s="19" t="s">
        <v>117</v>
      </c>
      <c r="D592" s="19" t="s">
        <v>21</v>
      </c>
      <c r="E592" s="16" t="s">
        <v>334</v>
      </c>
      <c r="F592" s="16" t="s">
        <v>17</v>
      </c>
      <c r="G592" s="16" t="s">
        <v>16</v>
      </c>
      <c r="H592" s="15" t="s">
        <v>337</v>
      </c>
      <c r="I592" s="16" t="s">
        <v>36</v>
      </c>
      <c r="J592" s="53">
        <v>24</v>
      </c>
    </row>
    <row r="593" spans="1:10" hidden="1" x14ac:dyDescent="0.3">
      <c r="A593" s="41" t="s">
        <v>307</v>
      </c>
      <c r="B593" s="16" t="s">
        <v>304</v>
      </c>
      <c r="C593" s="15" t="s">
        <v>117</v>
      </c>
      <c r="D593" s="15" t="s">
        <v>54</v>
      </c>
      <c r="E593" s="19" t="s">
        <v>16</v>
      </c>
      <c r="F593" s="16" t="s">
        <v>17</v>
      </c>
      <c r="G593" s="16" t="s">
        <v>16</v>
      </c>
      <c r="H593" s="15" t="s">
        <v>18</v>
      </c>
      <c r="I593" s="16" t="s">
        <v>19</v>
      </c>
      <c r="J593" s="53">
        <f>J594</f>
        <v>1507.45</v>
      </c>
    </row>
    <row r="594" spans="1:10" ht="37.5" hidden="1" x14ac:dyDescent="0.3">
      <c r="A594" s="88" t="s">
        <v>308</v>
      </c>
      <c r="B594" s="16" t="s">
        <v>304</v>
      </c>
      <c r="C594" s="15" t="s">
        <v>117</v>
      </c>
      <c r="D594" s="15" t="s">
        <v>54</v>
      </c>
      <c r="E594" s="19" t="s">
        <v>305</v>
      </c>
      <c r="F594" s="16" t="s">
        <v>17</v>
      </c>
      <c r="G594" s="16" t="s">
        <v>16</v>
      </c>
      <c r="H594" s="15" t="s">
        <v>18</v>
      </c>
      <c r="I594" s="16" t="s">
        <v>19</v>
      </c>
      <c r="J594" s="53">
        <f>J598+J595</f>
        <v>1507.45</v>
      </c>
    </row>
    <row r="595" spans="1:10" ht="37.5" hidden="1" x14ac:dyDescent="0.3">
      <c r="A595" s="64" t="s">
        <v>68</v>
      </c>
      <c r="B595" s="16" t="s">
        <v>304</v>
      </c>
      <c r="C595" s="15" t="s">
        <v>117</v>
      </c>
      <c r="D595" s="15" t="s">
        <v>54</v>
      </c>
      <c r="E595" s="19" t="s">
        <v>305</v>
      </c>
      <c r="F595" s="16" t="s">
        <v>17</v>
      </c>
      <c r="G595" s="16" t="s">
        <v>16</v>
      </c>
      <c r="H595" s="15" t="s">
        <v>28</v>
      </c>
      <c r="I595" s="16" t="s">
        <v>19</v>
      </c>
      <c r="J595" s="53">
        <f>J596+J597</f>
        <v>57.2</v>
      </c>
    </row>
    <row r="596" spans="1:10" ht="75" hidden="1" x14ac:dyDescent="0.3">
      <c r="A596" s="41" t="s">
        <v>34</v>
      </c>
      <c r="B596" s="16" t="s">
        <v>304</v>
      </c>
      <c r="C596" s="15" t="s">
        <v>117</v>
      </c>
      <c r="D596" s="15" t="s">
        <v>54</v>
      </c>
      <c r="E596" s="19" t="s">
        <v>305</v>
      </c>
      <c r="F596" s="16" t="s">
        <v>17</v>
      </c>
      <c r="G596" s="16" t="s">
        <v>16</v>
      </c>
      <c r="H596" s="15" t="s">
        <v>28</v>
      </c>
      <c r="I596" s="16" t="s">
        <v>29</v>
      </c>
      <c r="J596" s="53">
        <v>27.7</v>
      </c>
    </row>
    <row r="597" spans="1:10" ht="37.5" hidden="1" x14ac:dyDescent="0.3">
      <c r="A597" s="64" t="s">
        <v>35</v>
      </c>
      <c r="B597" s="16" t="s">
        <v>304</v>
      </c>
      <c r="C597" s="15" t="s">
        <v>117</v>
      </c>
      <c r="D597" s="15" t="s">
        <v>54</v>
      </c>
      <c r="E597" s="19" t="s">
        <v>305</v>
      </c>
      <c r="F597" s="16" t="s">
        <v>17</v>
      </c>
      <c r="G597" s="16" t="s">
        <v>16</v>
      </c>
      <c r="H597" s="15" t="s">
        <v>28</v>
      </c>
      <c r="I597" s="16" t="s">
        <v>36</v>
      </c>
      <c r="J597" s="53">
        <v>29.5</v>
      </c>
    </row>
    <row r="598" spans="1:10" ht="75" hidden="1" x14ac:dyDescent="0.3">
      <c r="A598" s="64" t="s">
        <v>34</v>
      </c>
      <c r="B598" s="16" t="s">
        <v>304</v>
      </c>
      <c r="C598" s="15" t="s">
        <v>117</v>
      </c>
      <c r="D598" s="15" t="s">
        <v>54</v>
      </c>
      <c r="E598" s="19" t="s">
        <v>305</v>
      </c>
      <c r="F598" s="16" t="s">
        <v>17</v>
      </c>
      <c r="G598" s="16" t="s">
        <v>16</v>
      </c>
      <c r="H598" s="15" t="s">
        <v>30</v>
      </c>
      <c r="I598" s="16" t="s">
        <v>19</v>
      </c>
      <c r="J598" s="53">
        <f t="shared" ref="J598" si="18">J599</f>
        <v>1450.25</v>
      </c>
    </row>
    <row r="599" spans="1:10" ht="75" hidden="1" x14ac:dyDescent="0.3">
      <c r="A599" s="41" t="s">
        <v>34</v>
      </c>
      <c r="B599" s="16" t="s">
        <v>304</v>
      </c>
      <c r="C599" s="15" t="s">
        <v>117</v>
      </c>
      <c r="D599" s="15" t="s">
        <v>54</v>
      </c>
      <c r="E599" s="19" t="s">
        <v>305</v>
      </c>
      <c r="F599" s="16" t="s">
        <v>17</v>
      </c>
      <c r="G599" s="16" t="s">
        <v>16</v>
      </c>
      <c r="H599" s="15" t="s">
        <v>30</v>
      </c>
      <c r="I599" s="16" t="s">
        <v>29</v>
      </c>
      <c r="J599" s="53">
        <v>1450.25</v>
      </c>
    </row>
    <row r="600" spans="1:10" ht="56.25" hidden="1" x14ac:dyDescent="0.3">
      <c r="A600" s="66" t="s">
        <v>251</v>
      </c>
      <c r="B600" s="13" t="s">
        <v>205</v>
      </c>
      <c r="C600" s="12" t="s">
        <v>16</v>
      </c>
      <c r="D600" s="12" t="s">
        <v>16</v>
      </c>
      <c r="E600" s="13" t="s">
        <v>16</v>
      </c>
      <c r="F600" s="13" t="s">
        <v>17</v>
      </c>
      <c r="G600" s="13" t="s">
        <v>16</v>
      </c>
      <c r="H600" s="12" t="s">
        <v>18</v>
      </c>
      <c r="I600" s="13" t="s">
        <v>19</v>
      </c>
      <c r="J600" s="52">
        <f>J601</f>
        <v>533053.82000000007</v>
      </c>
    </row>
    <row r="601" spans="1:10" hidden="1" x14ac:dyDescent="0.3">
      <c r="A601" s="60" t="s">
        <v>114</v>
      </c>
      <c r="B601" s="21">
        <v>609</v>
      </c>
      <c r="C601" s="12" t="s">
        <v>93</v>
      </c>
      <c r="D601" s="12" t="s">
        <v>16</v>
      </c>
      <c r="E601" s="13" t="s">
        <v>16</v>
      </c>
      <c r="F601" s="13" t="s">
        <v>17</v>
      </c>
      <c r="G601" s="13" t="s">
        <v>16</v>
      </c>
      <c r="H601" s="12" t="s">
        <v>18</v>
      </c>
      <c r="I601" s="13" t="s">
        <v>19</v>
      </c>
      <c r="J601" s="52">
        <f>J602+J654+J676</f>
        <v>533053.82000000007</v>
      </c>
    </row>
    <row r="602" spans="1:10" hidden="1" x14ac:dyDescent="0.3">
      <c r="A602" s="60" t="s">
        <v>116</v>
      </c>
      <c r="B602" s="21">
        <v>609</v>
      </c>
      <c r="C602" s="21">
        <v>10</v>
      </c>
      <c r="D602" s="18" t="s">
        <v>24</v>
      </c>
      <c r="E602" s="13" t="s">
        <v>16</v>
      </c>
      <c r="F602" s="13" t="s">
        <v>17</v>
      </c>
      <c r="G602" s="13" t="s">
        <v>16</v>
      </c>
      <c r="H602" s="12" t="s">
        <v>18</v>
      </c>
      <c r="I602" s="13" t="s">
        <v>19</v>
      </c>
      <c r="J602" s="52">
        <f>J603</f>
        <v>224975.91000000003</v>
      </c>
    </row>
    <row r="603" spans="1:10" ht="56.25" hidden="1" x14ac:dyDescent="0.3">
      <c r="A603" s="64" t="s">
        <v>235</v>
      </c>
      <c r="B603" s="17">
        <v>609</v>
      </c>
      <c r="C603" s="16">
        <v>10</v>
      </c>
      <c r="D603" s="16" t="s">
        <v>24</v>
      </c>
      <c r="E603" s="16" t="s">
        <v>100</v>
      </c>
      <c r="F603" s="15" t="s">
        <v>17</v>
      </c>
      <c r="G603" s="16" t="s">
        <v>16</v>
      </c>
      <c r="H603" s="15" t="s">
        <v>18</v>
      </c>
      <c r="I603" s="16" t="s">
        <v>19</v>
      </c>
      <c r="J603" s="53">
        <f>J604+J645+J649</f>
        <v>224975.91000000003</v>
      </c>
    </row>
    <row r="604" spans="1:10" ht="75" hidden="1" x14ac:dyDescent="0.3">
      <c r="A604" s="64" t="s">
        <v>190</v>
      </c>
      <c r="B604" s="17">
        <v>609</v>
      </c>
      <c r="C604" s="16">
        <v>10</v>
      </c>
      <c r="D604" s="16" t="s">
        <v>24</v>
      </c>
      <c r="E604" s="16" t="s">
        <v>100</v>
      </c>
      <c r="F604" s="16" t="s">
        <v>17</v>
      </c>
      <c r="G604" s="16" t="s">
        <v>21</v>
      </c>
      <c r="H604" s="15" t="s">
        <v>18</v>
      </c>
      <c r="I604" s="16" t="s">
        <v>19</v>
      </c>
      <c r="J604" s="53">
        <f>J605+J608+J611+J633+J636+J640+J638+J643</f>
        <v>206256.79000000004</v>
      </c>
    </row>
    <row r="605" spans="1:10" hidden="1" x14ac:dyDescent="0.3">
      <c r="A605" s="64" t="s">
        <v>151</v>
      </c>
      <c r="B605" s="17">
        <v>609</v>
      </c>
      <c r="C605" s="16">
        <v>10</v>
      </c>
      <c r="D605" s="16" t="s">
        <v>24</v>
      </c>
      <c r="E605" s="16" t="s">
        <v>100</v>
      </c>
      <c r="F605" s="16" t="s">
        <v>17</v>
      </c>
      <c r="G605" s="16" t="s">
        <v>21</v>
      </c>
      <c r="H605" s="15" t="s">
        <v>118</v>
      </c>
      <c r="I605" s="16" t="s">
        <v>19</v>
      </c>
      <c r="J605" s="53">
        <f>J606+J607</f>
        <v>56509.99</v>
      </c>
    </row>
    <row r="606" spans="1:10" ht="37.5" hidden="1" x14ac:dyDescent="0.3">
      <c r="A606" s="64" t="s">
        <v>35</v>
      </c>
      <c r="B606" s="17">
        <v>609</v>
      </c>
      <c r="C606" s="16">
        <v>10</v>
      </c>
      <c r="D606" s="16" t="s">
        <v>24</v>
      </c>
      <c r="E606" s="16" t="s">
        <v>100</v>
      </c>
      <c r="F606" s="16" t="s">
        <v>17</v>
      </c>
      <c r="G606" s="16" t="s">
        <v>21</v>
      </c>
      <c r="H606" s="15" t="s">
        <v>118</v>
      </c>
      <c r="I606" s="16" t="s">
        <v>36</v>
      </c>
      <c r="J606" s="53">
        <v>240.1</v>
      </c>
    </row>
    <row r="607" spans="1:10" hidden="1" x14ac:dyDescent="0.3">
      <c r="A607" s="64" t="s">
        <v>42</v>
      </c>
      <c r="B607" s="17">
        <v>609</v>
      </c>
      <c r="C607" s="16">
        <v>10</v>
      </c>
      <c r="D607" s="16" t="s">
        <v>24</v>
      </c>
      <c r="E607" s="16" t="s">
        <v>100</v>
      </c>
      <c r="F607" s="16" t="s">
        <v>17</v>
      </c>
      <c r="G607" s="16" t="s">
        <v>21</v>
      </c>
      <c r="H607" s="15" t="s">
        <v>118</v>
      </c>
      <c r="I607" s="16" t="s">
        <v>94</v>
      </c>
      <c r="J607" s="53">
        <v>56269.89</v>
      </c>
    </row>
    <row r="608" spans="1:10" ht="37.5" hidden="1" x14ac:dyDescent="0.3">
      <c r="A608" s="92" t="s">
        <v>377</v>
      </c>
      <c r="B608" s="17">
        <v>609</v>
      </c>
      <c r="C608" s="16">
        <v>10</v>
      </c>
      <c r="D608" s="16" t="s">
        <v>24</v>
      </c>
      <c r="E608" s="16" t="s">
        <v>100</v>
      </c>
      <c r="F608" s="16" t="s">
        <v>17</v>
      </c>
      <c r="G608" s="16" t="s">
        <v>21</v>
      </c>
      <c r="H608" s="15" t="s">
        <v>200</v>
      </c>
      <c r="I608" s="16" t="s">
        <v>19</v>
      </c>
      <c r="J608" s="53">
        <f>J609+J610</f>
        <v>592.78</v>
      </c>
    </row>
    <row r="609" spans="1:10" ht="37.5" hidden="1" x14ac:dyDescent="0.3">
      <c r="A609" s="64" t="s">
        <v>35</v>
      </c>
      <c r="B609" s="17">
        <v>609</v>
      </c>
      <c r="C609" s="16">
        <v>10</v>
      </c>
      <c r="D609" s="16" t="s">
        <v>24</v>
      </c>
      <c r="E609" s="16" t="s">
        <v>100</v>
      </c>
      <c r="F609" s="16" t="s">
        <v>17</v>
      </c>
      <c r="G609" s="16" t="s">
        <v>21</v>
      </c>
      <c r="H609" s="15" t="s">
        <v>200</v>
      </c>
      <c r="I609" s="16" t="s">
        <v>36</v>
      </c>
      <c r="J609" s="53">
        <v>6.86</v>
      </c>
    </row>
    <row r="610" spans="1:10" hidden="1" x14ac:dyDescent="0.3">
      <c r="A610" s="64" t="s">
        <v>42</v>
      </c>
      <c r="B610" s="17">
        <v>609</v>
      </c>
      <c r="C610" s="16">
        <v>10</v>
      </c>
      <c r="D610" s="16" t="s">
        <v>24</v>
      </c>
      <c r="E610" s="16" t="s">
        <v>100</v>
      </c>
      <c r="F610" s="16" t="s">
        <v>17</v>
      </c>
      <c r="G610" s="16" t="s">
        <v>21</v>
      </c>
      <c r="H610" s="15" t="s">
        <v>200</v>
      </c>
      <c r="I610" s="16" t="s">
        <v>94</v>
      </c>
      <c r="J610" s="53">
        <v>585.91999999999996</v>
      </c>
    </row>
    <row r="611" spans="1:10" hidden="1" x14ac:dyDescent="0.3">
      <c r="A611" s="66" t="s">
        <v>311</v>
      </c>
      <c r="B611" s="21">
        <v>609</v>
      </c>
      <c r="C611" s="13">
        <v>10</v>
      </c>
      <c r="D611" s="13" t="s">
        <v>24</v>
      </c>
      <c r="E611" s="13" t="s">
        <v>100</v>
      </c>
      <c r="F611" s="13" t="s">
        <v>17</v>
      </c>
      <c r="G611" s="13" t="s">
        <v>21</v>
      </c>
      <c r="H611" s="12" t="s">
        <v>310</v>
      </c>
      <c r="I611" s="13" t="s">
        <v>19</v>
      </c>
      <c r="J611" s="52">
        <f>J612+J615+J618+J621+J624+J627+J630</f>
        <v>124337.05</v>
      </c>
    </row>
    <row r="612" spans="1:10" ht="37.5" hidden="1" x14ac:dyDescent="0.3">
      <c r="A612" s="57" t="s">
        <v>161</v>
      </c>
      <c r="B612" s="17">
        <v>609</v>
      </c>
      <c r="C612" s="16">
        <v>10</v>
      </c>
      <c r="D612" s="16" t="s">
        <v>24</v>
      </c>
      <c r="E612" s="16" t="s">
        <v>100</v>
      </c>
      <c r="F612" s="16" t="s">
        <v>17</v>
      </c>
      <c r="G612" s="16" t="s">
        <v>21</v>
      </c>
      <c r="H612" s="15" t="s">
        <v>162</v>
      </c>
      <c r="I612" s="16" t="s">
        <v>19</v>
      </c>
      <c r="J612" s="53">
        <f>J613+J614</f>
        <v>42800</v>
      </c>
    </row>
    <row r="613" spans="1:10" ht="37.5" hidden="1" x14ac:dyDescent="0.3">
      <c r="A613" s="64" t="s">
        <v>35</v>
      </c>
      <c r="B613" s="17">
        <v>609</v>
      </c>
      <c r="C613" s="16">
        <v>10</v>
      </c>
      <c r="D613" s="16" t="s">
        <v>24</v>
      </c>
      <c r="E613" s="16" t="s">
        <v>100</v>
      </c>
      <c r="F613" s="16" t="s">
        <v>17</v>
      </c>
      <c r="G613" s="16" t="s">
        <v>21</v>
      </c>
      <c r="H613" s="15" t="s">
        <v>162</v>
      </c>
      <c r="I613" s="16" t="s">
        <v>36</v>
      </c>
      <c r="J613" s="53">
        <v>660</v>
      </c>
    </row>
    <row r="614" spans="1:10" hidden="1" x14ac:dyDescent="0.3">
      <c r="A614" s="64" t="s">
        <v>42</v>
      </c>
      <c r="B614" s="17">
        <v>609</v>
      </c>
      <c r="C614" s="16">
        <v>10</v>
      </c>
      <c r="D614" s="16" t="s">
        <v>24</v>
      </c>
      <c r="E614" s="16" t="s">
        <v>100</v>
      </c>
      <c r="F614" s="16" t="s">
        <v>17</v>
      </c>
      <c r="G614" s="16" t="s">
        <v>21</v>
      </c>
      <c r="H614" s="15" t="s">
        <v>162</v>
      </c>
      <c r="I614" s="16" t="s">
        <v>94</v>
      </c>
      <c r="J614" s="53">
        <v>42140</v>
      </c>
    </row>
    <row r="615" spans="1:10" ht="37.5" hidden="1" x14ac:dyDescent="0.3">
      <c r="A615" s="57" t="s">
        <v>163</v>
      </c>
      <c r="B615" s="17">
        <v>609</v>
      </c>
      <c r="C615" s="16">
        <v>10</v>
      </c>
      <c r="D615" s="16" t="s">
        <v>24</v>
      </c>
      <c r="E615" s="16" t="s">
        <v>100</v>
      </c>
      <c r="F615" s="16" t="s">
        <v>17</v>
      </c>
      <c r="G615" s="16" t="s">
        <v>21</v>
      </c>
      <c r="H615" s="15" t="s">
        <v>164</v>
      </c>
      <c r="I615" s="16" t="s">
        <v>19</v>
      </c>
      <c r="J615" s="53">
        <f>J616+J617</f>
        <v>47023.839999999997</v>
      </c>
    </row>
    <row r="616" spans="1:10" ht="37.5" hidden="1" x14ac:dyDescent="0.3">
      <c r="A616" s="64" t="s">
        <v>35</v>
      </c>
      <c r="B616" s="17">
        <v>609</v>
      </c>
      <c r="C616" s="16">
        <v>10</v>
      </c>
      <c r="D616" s="16" t="s">
        <v>24</v>
      </c>
      <c r="E616" s="16" t="s">
        <v>100</v>
      </c>
      <c r="F616" s="16" t="s">
        <v>17</v>
      </c>
      <c r="G616" s="16" t="s">
        <v>21</v>
      </c>
      <c r="H616" s="15" t="s">
        <v>164</v>
      </c>
      <c r="I616" s="16" t="s">
        <v>36</v>
      </c>
      <c r="J616" s="53">
        <v>709</v>
      </c>
    </row>
    <row r="617" spans="1:10" hidden="1" x14ac:dyDescent="0.3">
      <c r="A617" s="64" t="s">
        <v>42</v>
      </c>
      <c r="B617" s="17">
        <v>609</v>
      </c>
      <c r="C617" s="16">
        <v>10</v>
      </c>
      <c r="D617" s="16" t="s">
        <v>24</v>
      </c>
      <c r="E617" s="16" t="s">
        <v>100</v>
      </c>
      <c r="F617" s="16" t="s">
        <v>17</v>
      </c>
      <c r="G617" s="16" t="s">
        <v>21</v>
      </c>
      <c r="H617" s="15" t="s">
        <v>164</v>
      </c>
      <c r="I617" s="16" t="s">
        <v>94</v>
      </c>
      <c r="J617" s="53">
        <v>46314.84</v>
      </c>
    </row>
    <row r="618" spans="1:10" ht="37.5" hidden="1" x14ac:dyDescent="0.3">
      <c r="A618" s="57" t="s">
        <v>165</v>
      </c>
      <c r="B618" s="17">
        <v>609</v>
      </c>
      <c r="C618" s="16">
        <v>10</v>
      </c>
      <c r="D618" s="16" t="s">
        <v>24</v>
      </c>
      <c r="E618" s="16" t="s">
        <v>100</v>
      </c>
      <c r="F618" s="16" t="s">
        <v>17</v>
      </c>
      <c r="G618" s="16" t="s">
        <v>21</v>
      </c>
      <c r="H618" s="15" t="s">
        <v>166</v>
      </c>
      <c r="I618" s="16" t="s">
        <v>19</v>
      </c>
      <c r="J618" s="53">
        <f>J619+J620</f>
        <v>2000</v>
      </c>
    </row>
    <row r="619" spans="1:10" ht="37.5" hidden="1" x14ac:dyDescent="0.3">
      <c r="A619" s="64" t="s">
        <v>35</v>
      </c>
      <c r="B619" s="17">
        <v>609</v>
      </c>
      <c r="C619" s="16">
        <v>10</v>
      </c>
      <c r="D619" s="16" t="s">
        <v>24</v>
      </c>
      <c r="E619" s="16" t="s">
        <v>100</v>
      </c>
      <c r="F619" s="16" t="s">
        <v>17</v>
      </c>
      <c r="G619" s="16" t="s">
        <v>21</v>
      </c>
      <c r="H619" s="15" t="s">
        <v>166</v>
      </c>
      <c r="I619" s="16" t="s">
        <v>36</v>
      </c>
      <c r="J619" s="53">
        <v>29.5</v>
      </c>
    </row>
    <row r="620" spans="1:10" hidden="1" x14ac:dyDescent="0.3">
      <c r="A620" s="64" t="s">
        <v>42</v>
      </c>
      <c r="B620" s="17">
        <v>609</v>
      </c>
      <c r="C620" s="16">
        <v>10</v>
      </c>
      <c r="D620" s="16" t="s">
        <v>24</v>
      </c>
      <c r="E620" s="16" t="s">
        <v>100</v>
      </c>
      <c r="F620" s="16" t="s">
        <v>17</v>
      </c>
      <c r="G620" s="16" t="s">
        <v>21</v>
      </c>
      <c r="H620" s="15" t="s">
        <v>166</v>
      </c>
      <c r="I620" s="16" t="s">
        <v>94</v>
      </c>
      <c r="J620" s="53">
        <v>1970.5</v>
      </c>
    </row>
    <row r="621" spans="1:10" ht="37.5" hidden="1" x14ac:dyDescent="0.3">
      <c r="A621" s="57" t="s">
        <v>167</v>
      </c>
      <c r="B621" s="17">
        <v>609</v>
      </c>
      <c r="C621" s="16">
        <v>10</v>
      </c>
      <c r="D621" s="16" t="s">
        <v>24</v>
      </c>
      <c r="E621" s="16" t="s">
        <v>100</v>
      </c>
      <c r="F621" s="16" t="s">
        <v>17</v>
      </c>
      <c r="G621" s="16" t="s">
        <v>21</v>
      </c>
      <c r="H621" s="15" t="s">
        <v>168</v>
      </c>
      <c r="I621" s="16" t="s">
        <v>19</v>
      </c>
      <c r="J621" s="53">
        <f>J622+J623</f>
        <v>51.13</v>
      </c>
    </row>
    <row r="622" spans="1:10" ht="37.5" hidden="1" x14ac:dyDescent="0.3">
      <c r="A622" s="64" t="s">
        <v>35</v>
      </c>
      <c r="B622" s="17">
        <v>609</v>
      </c>
      <c r="C622" s="16">
        <v>10</v>
      </c>
      <c r="D622" s="16" t="s">
        <v>24</v>
      </c>
      <c r="E622" s="16" t="s">
        <v>100</v>
      </c>
      <c r="F622" s="16" t="s">
        <v>17</v>
      </c>
      <c r="G622" s="16" t="s">
        <v>21</v>
      </c>
      <c r="H622" s="15" t="s">
        <v>168</v>
      </c>
      <c r="I622" s="16" t="s">
        <v>36</v>
      </c>
      <c r="J622" s="53">
        <v>0.32</v>
      </c>
    </row>
    <row r="623" spans="1:10" hidden="1" x14ac:dyDescent="0.3">
      <c r="A623" s="64" t="s">
        <v>42</v>
      </c>
      <c r="B623" s="17">
        <v>609</v>
      </c>
      <c r="C623" s="16">
        <v>10</v>
      </c>
      <c r="D623" s="16" t="s">
        <v>24</v>
      </c>
      <c r="E623" s="16" t="s">
        <v>100</v>
      </c>
      <c r="F623" s="16" t="s">
        <v>17</v>
      </c>
      <c r="G623" s="16" t="s">
        <v>21</v>
      </c>
      <c r="H623" s="15" t="s">
        <v>168</v>
      </c>
      <c r="I623" s="16" t="s">
        <v>94</v>
      </c>
      <c r="J623" s="53">
        <v>50.81</v>
      </c>
    </row>
    <row r="624" spans="1:10" ht="37.5" hidden="1" x14ac:dyDescent="0.3">
      <c r="A624" s="57" t="s">
        <v>169</v>
      </c>
      <c r="B624" s="17">
        <v>609</v>
      </c>
      <c r="C624" s="16" t="s">
        <v>93</v>
      </c>
      <c r="D624" s="16" t="s">
        <v>24</v>
      </c>
      <c r="E624" s="16" t="s">
        <v>100</v>
      </c>
      <c r="F624" s="16" t="s">
        <v>17</v>
      </c>
      <c r="G624" s="16" t="s">
        <v>21</v>
      </c>
      <c r="H624" s="15" t="s">
        <v>170</v>
      </c>
      <c r="I624" s="16" t="s">
        <v>19</v>
      </c>
      <c r="J624" s="53">
        <f>J625+J626</f>
        <v>202.08</v>
      </c>
    </row>
    <row r="625" spans="1:10" ht="37.5" hidden="1" x14ac:dyDescent="0.3">
      <c r="A625" s="64" t="s">
        <v>35</v>
      </c>
      <c r="B625" s="17">
        <v>609</v>
      </c>
      <c r="C625" s="16">
        <v>10</v>
      </c>
      <c r="D625" s="16" t="s">
        <v>24</v>
      </c>
      <c r="E625" s="16" t="s">
        <v>100</v>
      </c>
      <c r="F625" s="16" t="s">
        <v>17</v>
      </c>
      <c r="G625" s="16" t="s">
        <v>21</v>
      </c>
      <c r="H625" s="15" t="s">
        <v>170</v>
      </c>
      <c r="I625" s="16" t="s">
        <v>36</v>
      </c>
      <c r="J625" s="53">
        <v>2.8</v>
      </c>
    </row>
    <row r="626" spans="1:10" hidden="1" x14ac:dyDescent="0.3">
      <c r="A626" s="64" t="s">
        <v>42</v>
      </c>
      <c r="B626" s="17">
        <v>609</v>
      </c>
      <c r="C626" s="16">
        <v>10</v>
      </c>
      <c r="D626" s="16" t="s">
        <v>24</v>
      </c>
      <c r="E626" s="16" t="s">
        <v>100</v>
      </c>
      <c r="F626" s="16" t="s">
        <v>17</v>
      </c>
      <c r="G626" s="16" t="s">
        <v>21</v>
      </c>
      <c r="H626" s="15" t="s">
        <v>170</v>
      </c>
      <c r="I626" s="16" t="s">
        <v>94</v>
      </c>
      <c r="J626" s="53">
        <v>199.28</v>
      </c>
    </row>
    <row r="627" spans="1:10" ht="37.5" hidden="1" x14ac:dyDescent="0.3">
      <c r="A627" s="57" t="s">
        <v>171</v>
      </c>
      <c r="B627" s="17">
        <v>609</v>
      </c>
      <c r="C627" s="16" t="s">
        <v>93</v>
      </c>
      <c r="D627" s="16" t="s">
        <v>24</v>
      </c>
      <c r="E627" s="16" t="s">
        <v>100</v>
      </c>
      <c r="F627" s="16" t="s">
        <v>17</v>
      </c>
      <c r="G627" s="16" t="s">
        <v>21</v>
      </c>
      <c r="H627" s="15" t="s">
        <v>172</v>
      </c>
      <c r="I627" s="16" t="s">
        <v>19</v>
      </c>
      <c r="J627" s="53">
        <f>J628+J629</f>
        <v>32000</v>
      </c>
    </row>
    <row r="628" spans="1:10" ht="37.5" hidden="1" x14ac:dyDescent="0.3">
      <c r="A628" s="64" t="s">
        <v>35</v>
      </c>
      <c r="B628" s="17">
        <v>609</v>
      </c>
      <c r="C628" s="16">
        <v>10</v>
      </c>
      <c r="D628" s="16" t="s">
        <v>24</v>
      </c>
      <c r="E628" s="16" t="s">
        <v>100</v>
      </c>
      <c r="F628" s="16" t="s">
        <v>17</v>
      </c>
      <c r="G628" s="16" t="s">
        <v>21</v>
      </c>
      <c r="H628" s="15" t="s">
        <v>172</v>
      </c>
      <c r="I628" s="16" t="s">
        <v>36</v>
      </c>
      <c r="J628" s="53">
        <v>426</v>
      </c>
    </row>
    <row r="629" spans="1:10" hidden="1" x14ac:dyDescent="0.3">
      <c r="A629" s="64" t="s">
        <v>42</v>
      </c>
      <c r="B629" s="17">
        <v>609</v>
      </c>
      <c r="C629" s="16">
        <v>10</v>
      </c>
      <c r="D629" s="16" t="s">
        <v>24</v>
      </c>
      <c r="E629" s="16" t="s">
        <v>100</v>
      </c>
      <c r="F629" s="16" t="s">
        <v>17</v>
      </c>
      <c r="G629" s="16" t="s">
        <v>21</v>
      </c>
      <c r="H629" s="15" t="s">
        <v>172</v>
      </c>
      <c r="I629" s="16" t="s">
        <v>94</v>
      </c>
      <c r="J629" s="53">
        <v>31574</v>
      </c>
    </row>
    <row r="630" spans="1:10" ht="75" hidden="1" x14ac:dyDescent="0.3">
      <c r="A630" s="57" t="s">
        <v>379</v>
      </c>
      <c r="B630" s="17">
        <v>609</v>
      </c>
      <c r="C630" s="16">
        <v>10</v>
      </c>
      <c r="D630" s="16" t="s">
        <v>24</v>
      </c>
      <c r="E630" s="16" t="s">
        <v>100</v>
      </c>
      <c r="F630" s="16" t="s">
        <v>17</v>
      </c>
      <c r="G630" s="16" t="s">
        <v>21</v>
      </c>
      <c r="H630" s="15" t="s">
        <v>378</v>
      </c>
      <c r="I630" s="16" t="s">
        <v>19</v>
      </c>
      <c r="J630" s="53">
        <f>J631+J632</f>
        <v>260</v>
      </c>
    </row>
    <row r="631" spans="1:10" ht="37.5" hidden="1" x14ac:dyDescent="0.3">
      <c r="A631" s="64" t="s">
        <v>35</v>
      </c>
      <c r="B631" s="17">
        <v>609</v>
      </c>
      <c r="C631" s="16">
        <v>10</v>
      </c>
      <c r="D631" s="16" t="s">
        <v>24</v>
      </c>
      <c r="E631" s="16" t="s">
        <v>100</v>
      </c>
      <c r="F631" s="16" t="s">
        <v>17</v>
      </c>
      <c r="G631" s="16" t="s">
        <v>21</v>
      </c>
      <c r="H631" s="15" t="s">
        <v>378</v>
      </c>
      <c r="I631" s="16" t="s">
        <v>36</v>
      </c>
      <c r="J631" s="53">
        <v>2.6</v>
      </c>
    </row>
    <row r="632" spans="1:10" hidden="1" x14ac:dyDescent="0.3">
      <c r="A632" s="64" t="s">
        <v>42</v>
      </c>
      <c r="B632" s="17">
        <v>609</v>
      </c>
      <c r="C632" s="16">
        <v>10</v>
      </c>
      <c r="D632" s="16" t="s">
        <v>24</v>
      </c>
      <c r="E632" s="16" t="s">
        <v>100</v>
      </c>
      <c r="F632" s="16" t="s">
        <v>17</v>
      </c>
      <c r="G632" s="16" t="s">
        <v>21</v>
      </c>
      <c r="H632" s="15" t="s">
        <v>378</v>
      </c>
      <c r="I632" s="16" t="s">
        <v>94</v>
      </c>
      <c r="J632" s="53">
        <v>257.39999999999998</v>
      </c>
    </row>
    <row r="633" spans="1:10" ht="37.5" hidden="1" x14ac:dyDescent="0.3">
      <c r="A633" s="57" t="s">
        <v>191</v>
      </c>
      <c r="B633" s="17">
        <v>609</v>
      </c>
      <c r="C633" s="16">
        <v>10</v>
      </c>
      <c r="D633" s="16" t="s">
        <v>24</v>
      </c>
      <c r="E633" s="16" t="s">
        <v>100</v>
      </c>
      <c r="F633" s="16" t="s">
        <v>17</v>
      </c>
      <c r="G633" s="16" t="s">
        <v>21</v>
      </c>
      <c r="H633" s="15" t="s">
        <v>119</v>
      </c>
      <c r="I633" s="16" t="s">
        <v>19</v>
      </c>
      <c r="J633" s="53">
        <f>J634+J635</f>
        <v>4430.9799999999996</v>
      </c>
    </row>
    <row r="634" spans="1:10" ht="37.5" hidden="1" x14ac:dyDescent="0.3">
      <c r="A634" s="64" t="s">
        <v>35</v>
      </c>
      <c r="B634" s="17">
        <v>609</v>
      </c>
      <c r="C634" s="16">
        <v>10</v>
      </c>
      <c r="D634" s="16" t="s">
        <v>24</v>
      </c>
      <c r="E634" s="16" t="s">
        <v>100</v>
      </c>
      <c r="F634" s="16" t="s">
        <v>17</v>
      </c>
      <c r="G634" s="16" t="s">
        <v>21</v>
      </c>
      <c r="H634" s="15" t="s">
        <v>119</v>
      </c>
      <c r="I634" s="16" t="s">
        <v>36</v>
      </c>
      <c r="J634" s="53">
        <v>22.07</v>
      </c>
    </row>
    <row r="635" spans="1:10" hidden="1" x14ac:dyDescent="0.3">
      <c r="A635" s="64" t="s">
        <v>42</v>
      </c>
      <c r="B635" s="17">
        <v>609</v>
      </c>
      <c r="C635" s="16">
        <v>10</v>
      </c>
      <c r="D635" s="16" t="s">
        <v>24</v>
      </c>
      <c r="E635" s="16" t="s">
        <v>100</v>
      </c>
      <c r="F635" s="16" t="s">
        <v>17</v>
      </c>
      <c r="G635" s="16" t="s">
        <v>21</v>
      </c>
      <c r="H635" s="15" t="s">
        <v>119</v>
      </c>
      <c r="I635" s="16" t="s">
        <v>94</v>
      </c>
      <c r="J635" s="53">
        <v>4408.91</v>
      </c>
    </row>
    <row r="636" spans="1:10" ht="37.5" hidden="1" x14ac:dyDescent="0.3">
      <c r="A636" s="64" t="s">
        <v>377</v>
      </c>
      <c r="B636" s="17">
        <v>609</v>
      </c>
      <c r="C636" s="16">
        <v>10</v>
      </c>
      <c r="D636" s="16" t="s">
        <v>24</v>
      </c>
      <c r="E636" s="16" t="s">
        <v>100</v>
      </c>
      <c r="F636" s="16" t="s">
        <v>17</v>
      </c>
      <c r="G636" s="16" t="s">
        <v>21</v>
      </c>
      <c r="H636" s="15" t="s">
        <v>196</v>
      </c>
      <c r="I636" s="16" t="s">
        <v>19</v>
      </c>
      <c r="J636" s="53">
        <f>J637</f>
        <v>257.23</v>
      </c>
    </row>
    <row r="637" spans="1:10" hidden="1" x14ac:dyDescent="0.3">
      <c r="A637" s="64" t="s">
        <v>42</v>
      </c>
      <c r="B637" s="17">
        <v>609</v>
      </c>
      <c r="C637" s="16">
        <v>10</v>
      </c>
      <c r="D637" s="16" t="s">
        <v>24</v>
      </c>
      <c r="E637" s="16" t="s">
        <v>100</v>
      </c>
      <c r="F637" s="16" t="s">
        <v>17</v>
      </c>
      <c r="G637" s="16" t="s">
        <v>21</v>
      </c>
      <c r="H637" s="15" t="s">
        <v>196</v>
      </c>
      <c r="I637" s="16" t="s">
        <v>94</v>
      </c>
      <c r="J637" s="53">
        <v>257.23</v>
      </c>
    </row>
    <row r="638" spans="1:10" hidden="1" x14ac:dyDescent="0.3">
      <c r="A638" s="57" t="s">
        <v>406</v>
      </c>
      <c r="B638" s="17">
        <v>609</v>
      </c>
      <c r="C638" s="16">
        <v>10</v>
      </c>
      <c r="D638" s="16" t="s">
        <v>24</v>
      </c>
      <c r="E638" s="16" t="s">
        <v>100</v>
      </c>
      <c r="F638" s="16" t="s">
        <v>17</v>
      </c>
      <c r="G638" s="16" t="s">
        <v>21</v>
      </c>
      <c r="H638" s="15" t="s">
        <v>405</v>
      </c>
      <c r="I638" s="16" t="s">
        <v>19</v>
      </c>
      <c r="J638" s="53">
        <f>J639</f>
        <v>482.53</v>
      </c>
    </row>
    <row r="639" spans="1:10" hidden="1" x14ac:dyDescent="0.3">
      <c r="A639" s="64" t="s">
        <v>42</v>
      </c>
      <c r="B639" s="17">
        <v>609</v>
      </c>
      <c r="C639" s="16">
        <v>10</v>
      </c>
      <c r="D639" s="16" t="s">
        <v>24</v>
      </c>
      <c r="E639" s="16" t="s">
        <v>100</v>
      </c>
      <c r="F639" s="16" t="s">
        <v>17</v>
      </c>
      <c r="G639" s="16" t="s">
        <v>21</v>
      </c>
      <c r="H639" s="15" t="s">
        <v>405</v>
      </c>
      <c r="I639" s="16" t="s">
        <v>94</v>
      </c>
      <c r="J639" s="53">
        <v>482.53</v>
      </c>
    </row>
    <row r="640" spans="1:10" ht="56.25" hidden="1" x14ac:dyDescent="0.3">
      <c r="A640" s="92" t="s">
        <v>368</v>
      </c>
      <c r="B640" s="17">
        <v>609</v>
      </c>
      <c r="C640" s="16">
        <v>10</v>
      </c>
      <c r="D640" s="16" t="s">
        <v>24</v>
      </c>
      <c r="E640" s="16" t="s">
        <v>100</v>
      </c>
      <c r="F640" s="16" t="s">
        <v>17</v>
      </c>
      <c r="G640" s="16" t="s">
        <v>21</v>
      </c>
      <c r="H640" s="15" t="s">
        <v>323</v>
      </c>
      <c r="I640" s="16" t="s">
        <v>19</v>
      </c>
      <c r="J640" s="53">
        <f>J641+J642</f>
        <v>17146.23</v>
      </c>
    </row>
    <row r="641" spans="1:10" ht="37.5" hidden="1" x14ac:dyDescent="0.3">
      <c r="A641" s="64" t="s">
        <v>35</v>
      </c>
      <c r="B641" s="17">
        <v>609</v>
      </c>
      <c r="C641" s="16">
        <v>10</v>
      </c>
      <c r="D641" s="16" t="s">
        <v>24</v>
      </c>
      <c r="E641" s="16" t="s">
        <v>100</v>
      </c>
      <c r="F641" s="16" t="s">
        <v>17</v>
      </c>
      <c r="G641" s="16" t="s">
        <v>21</v>
      </c>
      <c r="H641" s="15" t="s">
        <v>323</v>
      </c>
      <c r="I641" s="16" t="s">
        <v>36</v>
      </c>
      <c r="J641" s="53">
        <v>90.82</v>
      </c>
    </row>
    <row r="642" spans="1:10" hidden="1" x14ac:dyDescent="0.3">
      <c r="A642" s="64" t="s">
        <v>42</v>
      </c>
      <c r="B642" s="17">
        <v>609</v>
      </c>
      <c r="C642" s="16">
        <v>10</v>
      </c>
      <c r="D642" s="16" t="s">
        <v>24</v>
      </c>
      <c r="E642" s="16" t="s">
        <v>100</v>
      </c>
      <c r="F642" s="16" t="s">
        <v>17</v>
      </c>
      <c r="G642" s="16" t="s">
        <v>21</v>
      </c>
      <c r="H642" s="15" t="s">
        <v>323</v>
      </c>
      <c r="I642" s="16" t="s">
        <v>94</v>
      </c>
      <c r="J642" s="53">
        <v>17055.41</v>
      </c>
    </row>
    <row r="643" spans="1:10" ht="75" hidden="1" x14ac:dyDescent="0.3">
      <c r="A643" s="64" t="s">
        <v>467</v>
      </c>
      <c r="B643" s="17">
        <v>609</v>
      </c>
      <c r="C643" s="16">
        <v>10</v>
      </c>
      <c r="D643" s="16" t="s">
        <v>24</v>
      </c>
      <c r="E643" s="16" t="s">
        <v>100</v>
      </c>
      <c r="F643" s="16" t="s">
        <v>17</v>
      </c>
      <c r="G643" s="16" t="s">
        <v>21</v>
      </c>
      <c r="H643" s="15" t="s">
        <v>468</v>
      </c>
      <c r="I643" s="16" t="s">
        <v>19</v>
      </c>
      <c r="J643" s="53">
        <f>J644</f>
        <v>2500</v>
      </c>
    </row>
    <row r="644" spans="1:10" hidden="1" x14ac:dyDescent="0.3">
      <c r="A644" s="64" t="s">
        <v>42</v>
      </c>
      <c r="B644" s="17">
        <v>609</v>
      </c>
      <c r="C644" s="16">
        <v>10</v>
      </c>
      <c r="D644" s="16" t="s">
        <v>24</v>
      </c>
      <c r="E644" s="16" t="s">
        <v>100</v>
      </c>
      <c r="F644" s="16" t="s">
        <v>17</v>
      </c>
      <c r="G644" s="16" t="s">
        <v>21</v>
      </c>
      <c r="H644" s="15" t="s">
        <v>468</v>
      </c>
      <c r="I644" s="16" t="s">
        <v>94</v>
      </c>
      <c r="J644" s="53">
        <v>2500</v>
      </c>
    </row>
    <row r="645" spans="1:10" ht="37.5" hidden="1" x14ac:dyDescent="0.3">
      <c r="A645" s="64" t="s">
        <v>192</v>
      </c>
      <c r="B645" s="17">
        <v>609</v>
      </c>
      <c r="C645" s="16">
        <v>10</v>
      </c>
      <c r="D645" s="16" t="s">
        <v>24</v>
      </c>
      <c r="E645" s="16" t="s">
        <v>100</v>
      </c>
      <c r="F645" s="16" t="s">
        <v>17</v>
      </c>
      <c r="G645" s="16" t="s">
        <v>44</v>
      </c>
      <c r="H645" s="15" t="s">
        <v>18</v>
      </c>
      <c r="I645" s="16" t="s">
        <v>19</v>
      </c>
      <c r="J645" s="53">
        <f>J646</f>
        <v>91.81</v>
      </c>
    </row>
    <row r="646" spans="1:10" ht="37.5" hidden="1" x14ac:dyDescent="0.3">
      <c r="A646" s="57" t="s">
        <v>153</v>
      </c>
      <c r="B646" s="17">
        <v>609</v>
      </c>
      <c r="C646" s="16">
        <v>10</v>
      </c>
      <c r="D646" s="16" t="s">
        <v>24</v>
      </c>
      <c r="E646" s="16" t="s">
        <v>100</v>
      </c>
      <c r="F646" s="16" t="s">
        <v>17</v>
      </c>
      <c r="G646" s="16" t="s">
        <v>44</v>
      </c>
      <c r="H646" s="15" t="s">
        <v>120</v>
      </c>
      <c r="I646" s="16" t="s">
        <v>19</v>
      </c>
      <c r="J646" s="53">
        <f>J647+J648</f>
        <v>91.81</v>
      </c>
    </row>
    <row r="647" spans="1:10" ht="37.5" hidden="1" x14ac:dyDescent="0.3">
      <c r="A647" s="64" t="s">
        <v>35</v>
      </c>
      <c r="B647" s="17">
        <v>609</v>
      </c>
      <c r="C647" s="16">
        <v>10</v>
      </c>
      <c r="D647" s="16" t="s">
        <v>24</v>
      </c>
      <c r="E647" s="16" t="s">
        <v>100</v>
      </c>
      <c r="F647" s="16" t="s">
        <v>17</v>
      </c>
      <c r="G647" s="16" t="s">
        <v>44</v>
      </c>
      <c r="H647" s="15" t="s">
        <v>120</v>
      </c>
      <c r="I647" s="16" t="s">
        <v>36</v>
      </c>
      <c r="J647" s="53">
        <v>1.02</v>
      </c>
    </row>
    <row r="648" spans="1:10" hidden="1" x14ac:dyDescent="0.3">
      <c r="A648" s="64" t="s">
        <v>42</v>
      </c>
      <c r="B648" s="17">
        <v>609</v>
      </c>
      <c r="C648" s="16">
        <v>10</v>
      </c>
      <c r="D648" s="16" t="s">
        <v>24</v>
      </c>
      <c r="E648" s="16" t="s">
        <v>100</v>
      </c>
      <c r="F648" s="16" t="s">
        <v>17</v>
      </c>
      <c r="G648" s="16" t="s">
        <v>44</v>
      </c>
      <c r="H648" s="15" t="s">
        <v>120</v>
      </c>
      <c r="I648" s="16" t="s">
        <v>94</v>
      </c>
      <c r="J648" s="53">
        <v>90.79</v>
      </c>
    </row>
    <row r="649" spans="1:10" ht="37.5" hidden="1" x14ac:dyDescent="0.3">
      <c r="A649" s="66" t="s">
        <v>394</v>
      </c>
      <c r="B649" s="21">
        <v>609</v>
      </c>
      <c r="C649" s="13">
        <v>10</v>
      </c>
      <c r="D649" s="13" t="s">
        <v>24</v>
      </c>
      <c r="E649" s="13" t="s">
        <v>100</v>
      </c>
      <c r="F649" s="13" t="s">
        <v>17</v>
      </c>
      <c r="G649" s="13" t="s">
        <v>24</v>
      </c>
      <c r="H649" s="12" t="s">
        <v>18</v>
      </c>
      <c r="I649" s="13" t="s">
        <v>19</v>
      </c>
      <c r="J649" s="52">
        <f>J650+J652</f>
        <v>18627.309999999998</v>
      </c>
    </row>
    <row r="650" spans="1:10" ht="37.5" hidden="1" x14ac:dyDescent="0.3">
      <c r="A650" s="57" t="s">
        <v>152</v>
      </c>
      <c r="B650" s="17">
        <v>609</v>
      </c>
      <c r="C650" s="16">
        <v>10</v>
      </c>
      <c r="D650" s="16" t="s">
        <v>24</v>
      </c>
      <c r="E650" s="16" t="s">
        <v>100</v>
      </c>
      <c r="F650" s="16" t="s">
        <v>17</v>
      </c>
      <c r="G650" s="16" t="s">
        <v>24</v>
      </c>
      <c r="H650" s="15" t="s">
        <v>121</v>
      </c>
      <c r="I650" s="16" t="s">
        <v>19</v>
      </c>
      <c r="J650" s="53">
        <f>J651</f>
        <v>1003.92</v>
      </c>
    </row>
    <row r="651" spans="1:10" hidden="1" x14ac:dyDescent="0.3">
      <c r="A651" s="64" t="s">
        <v>42</v>
      </c>
      <c r="B651" s="17">
        <v>609</v>
      </c>
      <c r="C651" s="16">
        <v>10</v>
      </c>
      <c r="D651" s="16" t="s">
        <v>24</v>
      </c>
      <c r="E651" s="16" t="s">
        <v>100</v>
      </c>
      <c r="F651" s="16" t="s">
        <v>17</v>
      </c>
      <c r="G651" s="16" t="s">
        <v>24</v>
      </c>
      <c r="H651" s="15" t="s">
        <v>121</v>
      </c>
      <c r="I651" s="16" t="s">
        <v>94</v>
      </c>
      <c r="J651" s="53">
        <v>1003.92</v>
      </c>
    </row>
    <row r="652" spans="1:10" ht="56.25" hidden="1" x14ac:dyDescent="0.3">
      <c r="A652" s="57" t="s">
        <v>395</v>
      </c>
      <c r="B652" s="17">
        <v>609</v>
      </c>
      <c r="C652" s="16">
        <v>10</v>
      </c>
      <c r="D652" s="16" t="s">
        <v>24</v>
      </c>
      <c r="E652" s="16" t="s">
        <v>100</v>
      </c>
      <c r="F652" s="16" t="s">
        <v>17</v>
      </c>
      <c r="G652" s="16" t="s">
        <v>24</v>
      </c>
      <c r="H652" s="15" t="s">
        <v>396</v>
      </c>
      <c r="I652" s="16" t="s">
        <v>19</v>
      </c>
      <c r="J652" s="53">
        <f>J653</f>
        <v>17623.39</v>
      </c>
    </row>
    <row r="653" spans="1:10" hidden="1" x14ac:dyDescent="0.3">
      <c r="A653" s="64" t="s">
        <v>42</v>
      </c>
      <c r="B653" s="17">
        <v>609</v>
      </c>
      <c r="C653" s="16">
        <v>10</v>
      </c>
      <c r="D653" s="16" t="s">
        <v>24</v>
      </c>
      <c r="E653" s="16" t="s">
        <v>100</v>
      </c>
      <c r="F653" s="16" t="s">
        <v>17</v>
      </c>
      <c r="G653" s="16" t="s">
        <v>24</v>
      </c>
      <c r="H653" s="15" t="s">
        <v>396</v>
      </c>
      <c r="I653" s="16" t="s">
        <v>94</v>
      </c>
      <c r="J653" s="53">
        <v>17623.39</v>
      </c>
    </row>
    <row r="654" spans="1:10" hidden="1" x14ac:dyDescent="0.3">
      <c r="A654" s="66" t="s">
        <v>92</v>
      </c>
      <c r="B654" s="21">
        <v>609</v>
      </c>
      <c r="C654" s="12" t="s">
        <v>93</v>
      </c>
      <c r="D654" s="12" t="s">
        <v>54</v>
      </c>
      <c r="E654" s="13" t="s">
        <v>16</v>
      </c>
      <c r="F654" s="13" t="s">
        <v>17</v>
      </c>
      <c r="G654" s="13" t="s">
        <v>16</v>
      </c>
      <c r="H654" s="12" t="s">
        <v>18</v>
      </c>
      <c r="I654" s="13" t="s">
        <v>19</v>
      </c>
      <c r="J654" s="52">
        <f>J655</f>
        <v>281980.09000000003</v>
      </c>
    </row>
    <row r="655" spans="1:10" ht="56.25" hidden="1" x14ac:dyDescent="0.3">
      <c r="A655" s="64" t="s">
        <v>235</v>
      </c>
      <c r="B655" s="17">
        <v>609</v>
      </c>
      <c r="C655" s="16" t="s">
        <v>93</v>
      </c>
      <c r="D655" s="16" t="s">
        <v>54</v>
      </c>
      <c r="E655" s="16" t="s">
        <v>100</v>
      </c>
      <c r="F655" s="16" t="s">
        <v>17</v>
      </c>
      <c r="G655" s="16" t="s">
        <v>16</v>
      </c>
      <c r="H655" s="15" t="s">
        <v>18</v>
      </c>
      <c r="I655" s="16" t="s">
        <v>19</v>
      </c>
      <c r="J655" s="53">
        <f>J656+J673</f>
        <v>281980.09000000003</v>
      </c>
    </row>
    <row r="656" spans="1:10" ht="37.5" hidden="1" x14ac:dyDescent="0.3">
      <c r="A656" s="64" t="s">
        <v>192</v>
      </c>
      <c r="B656" s="17">
        <v>609</v>
      </c>
      <c r="C656" s="16" t="s">
        <v>93</v>
      </c>
      <c r="D656" s="16" t="s">
        <v>54</v>
      </c>
      <c r="E656" s="16" t="s">
        <v>100</v>
      </c>
      <c r="F656" s="16" t="s">
        <v>17</v>
      </c>
      <c r="G656" s="16" t="s">
        <v>44</v>
      </c>
      <c r="H656" s="15" t="s">
        <v>18</v>
      </c>
      <c r="I656" s="16" t="s">
        <v>19</v>
      </c>
      <c r="J656" s="53">
        <f>J661+J670+J664+J667+J657+J659</f>
        <v>207499.52000000002</v>
      </c>
    </row>
    <row r="657" spans="1:10" ht="37.5" hidden="1" x14ac:dyDescent="0.3">
      <c r="A657" s="64" t="s">
        <v>370</v>
      </c>
      <c r="B657" s="17">
        <v>609</v>
      </c>
      <c r="C657" s="16" t="s">
        <v>93</v>
      </c>
      <c r="D657" s="16" t="s">
        <v>54</v>
      </c>
      <c r="E657" s="16" t="s">
        <v>100</v>
      </c>
      <c r="F657" s="16" t="s">
        <v>17</v>
      </c>
      <c r="G657" s="16" t="s">
        <v>44</v>
      </c>
      <c r="H657" s="15" t="s">
        <v>369</v>
      </c>
      <c r="I657" s="16" t="s">
        <v>19</v>
      </c>
      <c r="J657" s="53">
        <f>J658</f>
        <v>132237.01</v>
      </c>
    </row>
    <row r="658" spans="1:10" hidden="1" x14ac:dyDescent="0.3">
      <c r="A658" s="58" t="s">
        <v>42</v>
      </c>
      <c r="B658" s="17">
        <v>609</v>
      </c>
      <c r="C658" s="16" t="s">
        <v>93</v>
      </c>
      <c r="D658" s="16" t="s">
        <v>54</v>
      </c>
      <c r="E658" s="16" t="s">
        <v>100</v>
      </c>
      <c r="F658" s="16" t="s">
        <v>17</v>
      </c>
      <c r="G658" s="16" t="s">
        <v>44</v>
      </c>
      <c r="H658" s="15" t="s">
        <v>369</v>
      </c>
      <c r="I658" s="16" t="s">
        <v>94</v>
      </c>
      <c r="J658" s="53">
        <v>132237.01</v>
      </c>
    </row>
    <row r="659" spans="1:10" ht="37.5" hidden="1" x14ac:dyDescent="0.3">
      <c r="A659" s="58" t="s">
        <v>370</v>
      </c>
      <c r="B659" s="17">
        <v>609</v>
      </c>
      <c r="C659" s="16" t="s">
        <v>93</v>
      </c>
      <c r="D659" s="16" t="s">
        <v>54</v>
      </c>
      <c r="E659" s="16" t="s">
        <v>100</v>
      </c>
      <c r="F659" s="16" t="s">
        <v>17</v>
      </c>
      <c r="G659" s="16" t="s">
        <v>44</v>
      </c>
      <c r="H659" s="15" t="s">
        <v>571</v>
      </c>
      <c r="I659" s="16" t="s">
        <v>19</v>
      </c>
      <c r="J659" s="53">
        <f>J660</f>
        <v>0.37</v>
      </c>
    </row>
    <row r="660" spans="1:10" ht="37.5" hidden="1" x14ac:dyDescent="0.3">
      <c r="A660" s="64" t="s">
        <v>35</v>
      </c>
      <c r="B660" s="17">
        <v>609</v>
      </c>
      <c r="C660" s="16" t="s">
        <v>93</v>
      </c>
      <c r="D660" s="16" t="s">
        <v>54</v>
      </c>
      <c r="E660" s="16" t="s">
        <v>100</v>
      </c>
      <c r="F660" s="16" t="s">
        <v>17</v>
      </c>
      <c r="G660" s="16" t="s">
        <v>44</v>
      </c>
      <c r="H660" s="15" t="s">
        <v>571</v>
      </c>
      <c r="I660" s="16" t="s">
        <v>36</v>
      </c>
      <c r="J660" s="53">
        <v>0.37</v>
      </c>
    </row>
    <row r="661" spans="1:10" hidden="1" x14ac:dyDescent="0.3">
      <c r="A661" s="94" t="s">
        <v>348</v>
      </c>
      <c r="B661" s="17">
        <v>609</v>
      </c>
      <c r="C661" s="16" t="s">
        <v>93</v>
      </c>
      <c r="D661" s="16" t="s">
        <v>54</v>
      </c>
      <c r="E661" s="16" t="s">
        <v>100</v>
      </c>
      <c r="F661" s="16" t="s">
        <v>17</v>
      </c>
      <c r="G661" s="16" t="s">
        <v>44</v>
      </c>
      <c r="H661" s="15" t="s">
        <v>122</v>
      </c>
      <c r="I661" s="16" t="s">
        <v>19</v>
      </c>
      <c r="J661" s="53">
        <f>J662+J663</f>
        <v>16000</v>
      </c>
    </row>
    <row r="662" spans="1:10" ht="37.5" hidden="1" x14ac:dyDescent="0.3">
      <c r="A662" s="64" t="s">
        <v>35</v>
      </c>
      <c r="B662" s="17">
        <v>609</v>
      </c>
      <c r="C662" s="16" t="s">
        <v>93</v>
      </c>
      <c r="D662" s="16" t="s">
        <v>54</v>
      </c>
      <c r="E662" s="16" t="s">
        <v>100</v>
      </c>
      <c r="F662" s="16" t="s">
        <v>17</v>
      </c>
      <c r="G662" s="16" t="s">
        <v>44</v>
      </c>
      <c r="H662" s="15" t="s">
        <v>122</v>
      </c>
      <c r="I662" s="16" t="s">
        <v>36</v>
      </c>
      <c r="J662" s="53">
        <v>0.9</v>
      </c>
    </row>
    <row r="663" spans="1:10" hidden="1" x14ac:dyDescent="0.3">
      <c r="A663" s="58" t="s">
        <v>42</v>
      </c>
      <c r="B663" s="17">
        <v>609</v>
      </c>
      <c r="C663" s="16" t="s">
        <v>93</v>
      </c>
      <c r="D663" s="16" t="s">
        <v>54</v>
      </c>
      <c r="E663" s="16" t="s">
        <v>100</v>
      </c>
      <c r="F663" s="16" t="s">
        <v>17</v>
      </c>
      <c r="G663" s="16" t="s">
        <v>44</v>
      </c>
      <c r="H663" s="15" t="s">
        <v>122</v>
      </c>
      <c r="I663" s="16" t="s">
        <v>94</v>
      </c>
      <c r="J663" s="53">
        <v>15999.1</v>
      </c>
    </row>
    <row r="664" spans="1:10" ht="37.5" hidden="1" x14ac:dyDescent="0.3">
      <c r="A664" s="57" t="s">
        <v>173</v>
      </c>
      <c r="B664" s="17">
        <v>609</v>
      </c>
      <c r="C664" s="15" t="s">
        <v>93</v>
      </c>
      <c r="D664" s="15" t="s">
        <v>54</v>
      </c>
      <c r="E664" s="16" t="s">
        <v>100</v>
      </c>
      <c r="F664" s="16" t="s">
        <v>17</v>
      </c>
      <c r="G664" s="16" t="s">
        <v>44</v>
      </c>
      <c r="H664" s="15" t="s">
        <v>314</v>
      </c>
      <c r="I664" s="16" t="s">
        <v>19</v>
      </c>
      <c r="J664" s="53">
        <f>J665+J666</f>
        <v>46108.3</v>
      </c>
    </row>
    <row r="665" spans="1:10" ht="37.5" hidden="1" x14ac:dyDescent="0.3">
      <c r="A665" s="64" t="s">
        <v>35</v>
      </c>
      <c r="B665" s="17">
        <v>609</v>
      </c>
      <c r="C665" s="16">
        <v>10</v>
      </c>
      <c r="D665" s="16" t="s">
        <v>54</v>
      </c>
      <c r="E665" s="16" t="s">
        <v>100</v>
      </c>
      <c r="F665" s="16" t="s">
        <v>17</v>
      </c>
      <c r="G665" s="16" t="s">
        <v>44</v>
      </c>
      <c r="H665" s="15" t="s">
        <v>314</v>
      </c>
      <c r="I665" s="16" t="s">
        <v>36</v>
      </c>
      <c r="J665" s="53">
        <v>573</v>
      </c>
    </row>
    <row r="666" spans="1:10" hidden="1" x14ac:dyDescent="0.3">
      <c r="A666" s="64" t="s">
        <v>42</v>
      </c>
      <c r="B666" s="17">
        <v>609</v>
      </c>
      <c r="C666" s="16">
        <v>10</v>
      </c>
      <c r="D666" s="16" t="s">
        <v>54</v>
      </c>
      <c r="E666" s="16" t="s">
        <v>100</v>
      </c>
      <c r="F666" s="16" t="s">
        <v>17</v>
      </c>
      <c r="G666" s="16" t="s">
        <v>44</v>
      </c>
      <c r="H666" s="15" t="s">
        <v>314</v>
      </c>
      <c r="I666" s="16" t="s">
        <v>94</v>
      </c>
      <c r="J666" s="53">
        <v>45535.3</v>
      </c>
    </row>
    <row r="667" spans="1:10" ht="93.75" hidden="1" x14ac:dyDescent="0.3">
      <c r="A667" s="57" t="s">
        <v>160</v>
      </c>
      <c r="B667" s="17">
        <v>609</v>
      </c>
      <c r="C667" s="16" t="s">
        <v>93</v>
      </c>
      <c r="D667" s="16" t="s">
        <v>54</v>
      </c>
      <c r="E667" s="16" t="s">
        <v>100</v>
      </c>
      <c r="F667" s="16" t="s">
        <v>17</v>
      </c>
      <c r="G667" s="16" t="s">
        <v>44</v>
      </c>
      <c r="H667" s="15" t="s">
        <v>146</v>
      </c>
      <c r="I667" s="16" t="s">
        <v>19</v>
      </c>
      <c r="J667" s="53">
        <f>J668+J669</f>
        <v>13053.6</v>
      </c>
    </row>
    <row r="668" spans="1:10" ht="37.5" hidden="1" x14ac:dyDescent="0.3">
      <c r="A668" s="64" t="s">
        <v>35</v>
      </c>
      <c r="B668" s="17">
        <v>609</v>
      </c>
      <c r="C668" s="16" t="s">
        <v>93</v>
      </c>
      <c r="D668" s="16" t="s">
        <v>54</v>
      </c>
      <c r="E668" s="16" t="s">
        <v>100</v>
      </c>
      <c r="F668" s="16" t="s">
        <v>17</v>
      </c>
      <c r="G668" s="16" t="s">
        <v>44</v>
      </c>
      <c r="H668" s="15" t="s">
        <v>146</v>
      </c>
      <c r="I668" s="16" t="s">
        <v>36</v>
      </c>
      <c r="J668" s="53">
        <v>128.41999999999999</v>
      </c>
    </row>
    <row r="669" spans="1:10" hidden="1" x14ac:dyDescent="0.3">
      <c r="A669" s="64" t="s">
        <v>42</v>
      </c>
      <c r="B669" s="17">
        <v>609</v>
      </c>
      <c r="C669" s="16" t="s">
        <v>93</v>
      </c>
      <c r="D669" s="16" t="s">
        <v>54</v>
      </c>
      <c r="E669" s="16" t="s">
        <v>100</v>
      </c>
      <c r="F669" s="16" t="s">
        <v>17</v>
      </c>
      <c r="G669" s="16" t="s">
        <v>44</v>
      </c>
      <c r="H669" s="15" t="s">
        <v>146</v>
      </c>
      <c r="I669" s="16" t="s">
        <v>94</v>
      </c>
      <c r="J669" s="53">
        <v>12925.18</v>
      </c>
    </row>
    <row r="670" spans="1:10" ht="56.25" hidden="1" x14ac:dyDescent="0.3">
      <c r="A670" s="68" t="s">
        <v>316</v>
      </c>
      <c r="B670" s="17">
        <v>609</v>
      </c>
      <c r="C670" s="16" t="s">
        <v>93</v>
      </c>
      <c r="D670" s="16" t="s">
        <v>54</v>
      </c>
      <c r="E670" s="16" t="s">
        <v>100</v>
      </c>
      <c r="F670" s="16" t="s">
        <v>17</v>
      </c>
      <c r="G670" s="16" t="s">
        <v>44</v>
      </c>
      <c r="H670" s="15" t="s">
        <v>315</v>
      </c>
      <c r="I670" s="16" t="s">
        <v>19</v>
      </c>
      <c r="J670" s="53">
        <f>J671+J672</f>
        <v>100.24000000000001</v>
      </c>
    </row>
    <row r="671" spans="1:10" ht="37.5" hidden="1" x14ac:dyDescent="0.3">
      <c r="A671" s="64" t="s">
        <v>35</v>
      </c>
      <c r="B671" s="17">
        <v>609</v>
      </c>
      <c r="C671" s="16" t="s">
        <v>93</v>
      </c>
      <c r="D671" s="16" t="s">
        <v>54</v>
      </c>
      <c r="E671" s="16" t="s">
        <v>100</v>
      </c>
      <c r="F671" s="16" t="s">
        <v>17</v>
      </c>
      <c r="G671" s="16" t="s">
        <v>44</v>
      </c>
      <c r="H671" s="15" t="s">
        <v>315</v>
      </c>
      <c r="I671" s="16" t="s">
        <v>36</v>
      </c>
      <c r="J671" s="53">
        <v>0.95</v>
      </c>
    </row>
    <row r="672" spans="1:10" hidden="1" x14ac:dyDescent="0.3">
      <c r="A672" s="58" t="s">
        <v>42</v>
      </c>
      <c r="B672" s="17">
        <v>609</v>
      </c>
      <c r="C672" s="16" t="s">
        <v>93</v>
      </c>
      <c r="D672" s="16" t="s">
        <v>54</v>
      </c>
      <c r="E672" s="16" t="s">
        <v>100</v>
      </c>
      <c r="F672" s="16" t="s">
        <v>17</v>
      </c>
      <c r="G672" s="16" t="s">
        <v>44</v>
      </c>
      <c r="H672" s="15" t="s">
        <v>315</v>
      </c>
      <c r="I672" s="16" t="s">
        <v>94</v>
      </c>
      <c r="J672" s="53">
        <v>99.29</v>
      </c>
    </row>
    <row r="673" spans="1:10" ht="37.5" hidden="1" x14ac:dyDescent="0.3">
      <c r="A673" s="78" t="s">
        <v>340</v>
      </c>
      <c r="B673" s="17">
        <v>609</v>
      </c>
      <c r="C673" s="16" t="s">
        <v>93</v>
      </c>
      <c r="D673" s="16" t="s">
        <v>54</v>
      </c>
      <c r="E673" s="16" t="s">
        <v>100</v>
      </c>
      <c r="F673" s="16" t="s">
        <v>17</v>
      </c>
      <c r="G673" s="16" t="s">
        <v>312</v>
      </c>
      <c r="H673" s="15" t="s">
        <v>18</v>
      </c>
      <c r="I673" s="16" t="s">
        <v>19</v>
      </c>
      <c r="J673" s="53">
        <f>J674</f>
        <v>74480.570000000007</v>
      </c>
    </row>
    <row r="674" spans="1:10" ht="75" hidden="1" x14ac:dyDescent="0.3">
      <c r="A674" s="57" t="s">
        <v>341</v>
      </c>
      <c r="B674" s="17">
        <v>609</v>
      </c>
      <c r="C674" s="16" t="s">
        <v>93</v>
      </c>
      <c r="D674" s="16" t="s">
        <v>54</v>
      </c>
      <c r="E674" s="16" t="s">
        <v>100</v>
      </c>
      <c r="F674" s="16" t="s">
        <v>17</v>
      </c>
      <c r="G674" s="16" t="s">
        <v>312</v>
      </c>
      <c r="H674" s="15" t="s">
        <v>313</v>
      </c>
      <c r="I674" s="16" t="s">
        <v>19</v>
      </c>
      <c r="J674" s="53">
        <f>J675</f>
        <v>74480.570000000007</v>
      </c>
    </row>
    <row r="675" spans="1:10" hidden="1" x14ac:dyDescent="0.3">
      <c r="A675" s="58" t="s">
        <v>42</v>
      </c>
      <c r="B675" s="17">
        <v>609</v>
      </c>
      <c r="C675" s="16" t="s">
        <v>93</v>
      </c>
      <c r="D675" s="16" t="s">
        <v>54</v>
      </c>
      <c r="E675" s="16" t="s">
        <v>100</v>
      </c>
      <c r="F675" s="16" t="s">
        <v>17</v>
      </c>
      <c r="G675" s="16" t="s">
        <v>312</v>
      </c>
      <c r="H675" s="15" t="s">
        <v>313</v>
      </c>
      <c r="I675" s="16" t="s">
        <v>94</v>
      </c>
      <c r="J675" s="53">
        <v>74480.570000000007</v>
      </c>
    </row>
    <row r="676" spans="1:10" hidden="1" x14ac:dyDescent="0.3">
      <c r="A676" s="60" t="s">
        <v>123</v>
      </c>
      <c r="B676" s="21">
        <v>609</v>
      </c>
      <c r="C676" s="12" t="s">
        <v>93</v>
      </c>
      <c r="D676" s="12" t="s">
        <v>67</v>
      </c>
      <c r="E676" s="13" t="s">
        <v>16</v>
      </c>
      <c r="F676" s="13" t="s">
        <v>17</v>
      </c>
      <c r="G676" s="13" t="s">
        <v>16</v>
      </c>
      <c r="H676" s="12" t="s">
        <v>18</v>
      </c>
      <c r="I676" s="13" t="s">
        <v>19</v>
      </c>
      <c r="J676" s="52">
        <f>J677+J689</f>
        <v>26097.820000000003</v>
      </c>
    </row>
    <row r="677" spans="1:10" hidden="1" x14ac:dyDescent="0.3">
      <c r="A677" s="95" t="s">
        <v>123</v>
      </c>
      <c r="B677" s="17">
        <v>609</v>
      </c>
      <c r="C677" s="15" t="s">
        <v>93</v>
      </c>
      <c r="D677" s="15" t="s">
        <v>67</v>
      </c>
      <c r="E677" s="16" t="s">
        <v>100</v>
      </c>
      <c r="F677" s="16" t="s">
        <v>17</v>
      </c>
      <c r="G677" s="16" t="s">
        <v>16</v>
      </c>
      <c r="H677" s="15" t="s">
        <v>18</v>
      </c>
      <c r="I677" s="16" t="s">
        <v>19</v>
      </c>
      <c r="J677" s="53">
        <f>J678</f>
        <v>25993.720000000005</v>
      </c>
    </row>
    <row r="678" spans="1:10" ht="56.25" hidden="1" x14ac:dyDescent="0.3">
      <c r="A678" s="64" t="s">
        <v>235</v>
      </c>
      <c r="B678" s="17">
        <v>609</v>
      </c>
      <c r="C678" s="15" t="s">
        <v>93</v>
      </c>
      <c r="D678" s="15" t="s">
        <v>67</v>
      </c>
      <c r="E678" s="16" t="s">
        <v>100</v>
      </c>
      <c r="F678" s="16" t="s">
        <v>17</v>
      </c>
      <c r="G678" s="16" t="s">
        <v>16</v>
      </c>
      <c r="H678" s="15" t="s">
        <v>18</v>
      </c>
      <c r="I678" s="16" t="s">
        <v>19</v>
      </c>
      <c r="J678" s="53">
        <f>J684+J681+J679</f>
        <v>25993.720000000005</v>
      </c>
    </row>
    <row r="679" spans="1:10" ht="37.5" hidden="1" x14ac:dyDescent="0.3">
      <c r="A679" s="57" t="s">
        <v>191</v>
      </c>
      <c r="B679" s="17">
        <v>609</v>
      </c>
      <c r="C679" s="16">
        <v>10</v>
      </c>
      <c r="D679" s="16" t="s">
        <v>67</v>
      </c>
      <c r="E679" s="16" t="s">
        <v>100</v>
      </c>
      <c r="F679" s="16" t="s">
        <v>17</v>
      </c>
      <c r="G679" s="16" t="s">
        <v>21</v>
      </c>
      <c r="H679" s="15" t="s">
        <v>119</v>
      </c>
      <c r="I679" s="16" t="s">
        <v>19</v>
      </c>
      <c r="J679" s="53">
        <f>J680</f>
        <v>43.83</v>
      </c>
    </row>
    <row r="680" spans="1:10" ht="37.5" hidden="1" x14ac:dyDescent="0.3">
      <c r="A680" s="64" t="s">
        <v>35</v>
      </c>
      <c r="B680" s="17">
        <v>609</v>
      </c>
      <c r="C680" s="16">
        <v>10</v>
      </c>
      <c r="D680" s="16" t="s">
        <v>67</v>
      </c>
      <c r="E680" s="16" t="s">
        <v>100</v>
      </c>
      <c r="F680" s="16" t="s">
        <v>17</v>
      </c>
      <c r="G680" s="16" t="s">
        <v>21</v>
      </c>
      <c r="H680" s="15" t="s">
        <v>119</v>
      </c>
      <c r="I680" s="16" t="s">
        <v>36</v>
      </c>
      <c r="J680" s="53">
        <v>43.83</v>
      </c>
    </row>
    <row r="681" spans="1:10" hidden="1" x14ac:dyDescent="0.3">
      <c r="A681" s="64" t="s">
        <v>151</v>
      </c>
      <c r="B681" s="17">
        <v>609</v>
      </c>
      <c r="C681" s="16">
        <v>10</v>
      </c>
      <c r="D681" s="16" t="s">
        <v>67</v>
      </c>
      <c r="E681" s="16" t="s">
        <v>100</v>
      </c>
      <c r="F681" s="16" t="s">
        <v>17</v>
      </c>
      <c r="G681" s="16" t="s">
        <v>21</v>
      </c>
      <c r="H681" s="15" t="s">
        <v>118</v>
      </c>
      <c r="I681" s="16" t="s">
        <v>19</v>
      </c>
      <c r="J681" s="53">
        <f>J682+J683</f>
        <v>578.90000000000009</v>
      </c>
    </row>
    <row r="682" spans="1:10" ht="75" hidden="1" x14ac:dyDescent="0.3">
      <c r="A682" s="64" t="s">
        <v>34</v>
      </c>
      <c r="B682" s="17">
        <v>609</v>
      </c>
      <c r="C682" s="16">
        <v>10</v>
      </c>
      <c r="D682" s="16" t="s">
        <v>67</v>
      </c>
      <c r="E682" s="16" t="s">
        <v>100</v>
      </c>
      <c r="F682" s="16" t="s">
        <v>17</v>
      </c>
      <c r="G682" s="16" t="s">
        <v>21</v>
      </c>
      <c r="H682" s="15" t="s">
        <v>118</v>
      </c>
      <c r="I682" s="16" t="s">
        <v>29</v>
      </c>
      <c r="J682" s="53">
        <v>290.35000000000002</v>
      </c>
    </row>
    <row r="683" spans="1:10" ht="37.5" hidden="1" x14ac:dyDescent="0.3">
      <c r="A683" s="64" t="s">
        <v>35</v>
      </c>
      <c r="B683" s="17">
        <v>609</v>
      </c>
      <c r="C683" s="16">
        <v>10</v>
      </c>
      <c r="D683" s="16" t="s">
        <v>67</v>
      </c>
      <c r="E683" s="16" t="s">
        <v>100</v>
      </c>
      <c r="F683" s="16" t="s">
        <v>17</v>
      </c>
      <c r="G683" s="16" t="s">
        <v>21</v>
      </c>
      <c r="H683" s="15" t="s">
        <v>118</v>
      </c>
      <c r="I683" s="16" t="s">
        <v>36</v>
      </c>
      <c r="J683" s="53">
        <v>288.55</v>
      </c>
    </row>
    <row r="684" spans="1:10" ht="37.5" hidden="1" x14ac:dyDescent="0.3">
      <c r="A684" s="64" t="s">
        <v>193</v>
      </c>
      <c r="B684" s="17">
        <v>609</v>
      </c>
      <c r="C684" s="15" t="s">
        <v>93</v>
      </c>
      <c r="D684" s="15" t="s">
        <v>67</v>
      </c>
      <c r="E684" s="16" t="s">
        <v>100</v>
      </c>
      <c r="F684" s="16" t="s">
        <v>17</v>
      </c>
      <c r="G684" s="16" t="s">
        <v>54</v>
      </c>
      <c r="H684" s="15" t="s">
        <v>18</v>
      </c>
      <c r="I684" s="16" t="s">
        <v>19</v>
      </c>
      <c r="J684" s="53">
        <f>J685</f>
        <v>25370.99</v>
      </c>
    </row>
    <row r="685" spans="1:10" ht="37.5" hidden="1" x14ac:dyDescent="0.3">
      <c r="A685" s="57" t="s">
        <v>156</v>
      </c>
      <c r="B685" s="17">
        <v>609</v>
      </c>
      <c r="C685" s="15" t="s">
        <v>93</v>
      </c>
      <c r="D685" s="15" t="s">
        <v>67</v>
      </c>
      <c r="E685" s="16" t="s">
        <v>100</v>
      </c>
      <c r="F685" s="16" t="s">
        <v>17</v>
      </c>
      <c r="G685" s="16" t="s">
        <v>54</v>
      </c>
      <c r="H685" s="15" t="s">
        <v>124</v>
      </c>
      <c r="I685" s="16" t="s">
        <v>19</v>
      </c>
      <c r="J685" s="53">
        <f>J686+J687+J688</f>
        <v>25370.99</v>
      </c>
    </row>
    <row r="686" spans="1:10" ht="75" hidden="1" x14ac:dyDescent="0.3">
      <c r="A686" s="64" t="s">
        <v>34</v>
      </c>
      <c r="B686" s="17">
        <v>609</v>
      </c>
      <c r="C686" s="15" t="s">
        <v>93</v>
      </c>
      <c r="D686" s="15" t="s">
        <v>67</v>
      </c>
      <c r="E686" s="16" t="s">
        <v>100</v>
      </c>
      <c r="F686" s="16" t="s">
        <v>17</v>
      </c>
      <c r="G686" s="16" t="s">
        <v>54</v>
      </c>
      <c r="H686" s="15" t="s">
        <v>124</v>
      </c>
      <c r="I686" s="16" t="s">
        <v>29</v>
      </c>
      <c r="J686" s="53">
        <v>23303.27</v>
      </c>
    </row>
    <row r="687" spans="1:10" ht="37.5" hidden="1" x14ac:dyDescent="0.3">
      <c r="A687" s="64" t="s">
        <v>35</v>
      </c>
      <c r="B687" s="17">
        <v>609</v>
      </c>
      <c r="C687" s="15" t="s">
        <v>93</v>
      </c>
      <c r="D687" s="15" t="s">
        <v>67</v>
      </c>
      <c r="E687" s="16" t="s">
        <v>100</v>
      </c>
      <c r="F687" s="16" t="s">
        <v>17</v>
      </c>
      <c r="G687" s="16" t="s">
        <v>54</v>
      </c>
      <c r="H687" s="15" t="s">
        <v>124</v>
      </c>
      <c r="I687" s="16" t="s">
        <v>36</v>
      </c>
      <c r="J687" s="53">
        <v>2066.1999999999998</v>
      </c>
    </row>
    <row r="688" spans="1:10" hidden="1" x14ac:dyDescent="0.3">
      <c r="A688" s="64" t="s">
        <v>37</v>
      </c>
      <c r="B688" s="17">
        <v>609</v>
      </c>
      <c r="C688" s="15" t="s">
        <v>93</v>
      </c>
      <c r="D688" s="15" t="s">
        <v>67</v>
      </c>
      <c r="E688" s="16" t="s">
        <v>100</v>
      </c>
      <c r="F688" s="16" t="s">
        <v>17</v>
      </c>
      <c r="G688" s="16" t="s">
        <v>54</v>
      </c>
      <c r="H688" s="15" t="s">
        <v>124</v>
      </c>
      <c r="I688" s="16" t="s">
        <v>38</v>
      </c>
      <c r="J688" s="53">
        <v>1.52</v>
      </c>
    </row>
    <row r="689" spans="1:10" ht="37.5" hidden="1" x14ac:dyDescent="0.3">
      <c r="A689" s="41" t="s">
        <v>48</v>
      </c>
      <c r="B689" s="17">
        <v>609</v>
      </c>
      <c r="C689" s="15" t="s">
        <v>93</v>
      </c>
      <c r="D689" s="15" t="s">
        <v>67</v>
      </c>
      <c r="E689" s="16" t="s">
        <v>45</v>
      </c>
      <c r="F689" s="16" t="s">
        <v>17</v>
      </c>
      <c r="G689" s="16" t="s">
        <v>16</v>
      </c>
      <c r="H689" s="15" t="s">
        <v>18</v>
      </c>
      <c r="I689" s="16" t="s">
        <v>19</v>
      </c>
      <c r="J689" s="53">
        <f>J690</f>
        <v>104.1</v>
      </c>
    </row>
    <row r="690" spans="1:10" ht="37.5" hidden="1" x14ac:dyDescent="0.3">
      <c r="A690" s="41" t="s">
        <v>62</v>
      </c>
      <c r="B690" s="17">
        <v>609</v>
      </c>
      <c r="C690" s="15" t="s">
        <v>93</v>
      </c>
      <c r="D690" s="15" t="s">
        <v>67</v>
      </c>
      <c r="E690" s="16" t="s">
        <v>45</v>
      </c>
      <c r="F690" s="16" t="s">
        <v>11</v>
      </c>
      <c r="G690" s="16" t="s">
        <v>16</v>
      </c>
      <c r="H690" s="15" t="s">
        <v>18</v>
      </c>
      <c r="I690" s="16" t="s">
        <v>19</v>
      </c>
      <c r="J690" s="53">
        <f>J691</f>
        <v>104.1</v>
      </c>
    </row>
    <row r="691" spans="1:10" hidden="1" x14ac:dyDescent="0.3">
      <c r="A691" s="54" t="s">
        <v>65</v>
      </c>
      <c r="B691" s="17">
        <v>609</v>
      </c>
      <c r="C691" s="15" t="s">
        <v>93</v>
      </c>
      <c r="D691" s="15" t="s">
        <v>67</v>
      </c>
      <c r="E691" s="14">
        <v>51</v>
      </c>
      <c r="F691" s="14">
        <v>5</v>
      </c>
      <c r="G691" s="16" t="s">
        <v>16</v>
      </c>
      <c r="H691" s="15" t="s">
        <v>66</v>
      </c>
      <c r="I691" s="16" t="s">
        <v>19</v>
      </c>
      <c r="J691" s="53">
        <f>J692</f>
        <v>104.1</v>
      </c>
    </row>
    <row r="692" spans="1:10" ht="37.5" hidden="1" x14ac:dyDescent="0.3">
      <c r="A692" s="41" t="s">
        <v>35</v>
      </c>
      <c r="B692" s="17">
        <v>609</v>
      </c>
      <c r="C692" s="15" t="s">
        <v>93</v>
      </c>
      <c r="D692" s="15" t="s">
        <v>67</v>
      </c>
      <c r="E692" s="14">
        <v>51</v>
      </c>
      <c r="F692" s="14">
        <v>5</v>
      </c>
      <c r="G692" s="16" t="s">
        <v>16</v>
      </c>
      <c r="H692" s="15" t="s">
        <v>66</v>
      </c>
      <c r="I692" s="16" t="s">
        <v>36</v>
      </c>
      <c r="J692" s="53">
        <v>104.1</v>
      </c>
    </row>
    <row r="693" spans="1:10" ht="56.25" hidden="1" x14ac:dyDescent="0.3">
      <c r="A693" s="66" t="s">
        <v>252</v>
      </c>
      <c r="B693" s="13" t="s">
        <v>223</v>
      </c>
      <c r="C693" s="12" t="s">
        <v>16</v>
      </c>
      <c r="D693" s="12" t="s">
        <v>16</v>
      </c>
      <c r="E693" s="13" t="s">
        <v>16</v>
      </c>
      <c r="F693" s="13" t="s">
        <v>17</v>
      </c>
      <c r="G693" s="13" t="s">
        <v>16</v>
      </c>
      <c r="H693" s="12" t="s">
        <v>18</v>
      </c>
      <c r="I693" s="13" t="s">
        <v>19</v>
      </c>
      <c r="J693" s="52">
        <f>J694</f>
        <v>8208.57</v>
      </c>
    </row>
    <row r="694" spans="1:10" hidden="1" x14ac:dyDescent="0.3">
      <c r="A694" s="66" t="s">
        <v>77</v>
      </c>
      <c r="B694" s="13" t="s">
        <v>223</v>
      </c>
      <c r="C694" s="12" t="s">
        <v>54</v>
      </c>
      <c r="D694" s="12" t="s">
        <v>16</v>
      </c>
      <c r="E694" s="13" t="s">
        <v>16</v>
      </c>
      <c r="F694" s="13" t="s">
        <v>17</v>
      </c>
      <c r="G694" s="13" t="s">
        <v>16</v>
      </c>
      <c r="H694" s="12" t="s">
        <v>18</v>
      </c>
      <c r="I694" s="13" t="s">
        <v>19</v>
      </c>
      <c r="J694" s="52">
        <f t="shared" ref="J694:J696" si="19">J695</f>
        <v>8208.57</v>
      </c>
    </row>
    <row r="695" spans="1:10" hidden="1" x14ac:dyDescent="0.3">
      <c r="A695" s="64" t="s">
        <v>125</v>
      </c>
      <c r="B695" s="16" t="s">
        <v>223</v>
      </c>
      <c r="C695" s="16" t="s">
        <v>47</v>
      </c>
      <c r="D695" s="16" t="s">
        <v>70</v>
      </c>
      <c r="E695" s="16" t="s">
        <v>16</v>
      </c>
      <c r="F695" s="16" t="s">
        <v>17</v>
      </c>
      <c r="G695" s="16" t="s">
        <v>16</v>
      </c>
      <c r="H695" s="15" t="s">
        <v>18</v>
      </c>
      <c r="I695" s="16" t="s">
        <v>19</v>
      </c>
      <c r="J695" s="53">
        <f t="shared" si="19"/>
        <v>8208.57</v>
      </c>
    </row>
    <row r="696" spans="1:10" ht="56.25" hidden="1" x14ac:dyDescent="0.3">
      <c r="A696" s="91" t="s">
        <v>263</v>
      </c>
      <c r="B696" s="16" t="s">
        <v>223</v>
      </c>
      <c r="C696" s="16" t="s">
        <v>47</v>
      </c>
      <c r="D696" s="16" t="s">
        <v>70</v>
      </c>
      <c r="E696" s="16" t="s">
        <v>16</v>
      </c>
      <c r="F696" s="16" t="s">
        <v>17</v>
      </c>
      <c r="G696" s="16" t="s">
        <v>16</v>
      </c>
      <c r="H696" s="15" t="s">
        <v>18</v>
      </c>
      <c r="I696" s="16" t="s">
        <v>19</v>
      </c>
      <c r="J696" s="53">
        <f t="shared" si="19"/>
        <v>8208.57</v>
      </c>
    </row>
    <row r="697" spans="1:10" ht="37.5" hidden="1" x14ac:dyDescent="0.3">
      <c r="A697" s="64" t="s">
        <v>224</v>
      </c>
      <c r="B697" s="16" t="s">
        <v>223</v>
      </c>
      <c r="C697" s="19" t="s">
        <v>54</v>
      </c>
      <c r="D697" s="19" t="s">
        <v>70</v>
      </c>
      <c r="E697" s="16" t="s">
        <v>70</v>
      </c>
      <c r="F697" s="16" t="s">
        <v>10</v>
      </c>
      <c r="G697" s="16" t="s">
        <v>16</v>
      </c>
      <c r="H697" s="15" t="s">
        <v>18</v>
      </c>
      <c r="I697" s="16" t="s">
        <v>19</v>
      </c>
      <c r="J697" s="53">
        <f>J698+J708</f>
        <v>8208.57</v>
      </c>
    </row>
    <row r="698" spans="1:10" ht="37.5" hidden="1" x14ac:dyDescent="0.3">
      <c r="A698" s="64" t="s">
        <v>194</v>
      </c>
      <c r="B698" s="16" t="s">
        <v>223</v>
      </c>
      <c r="C698" s="19" t="s">
        <v>54</v>
      </c>
      <c r="D698" s="19" t="s">
        <v>70</v>
      </c>
      <c r="E698" s="16" t="s">
        <v>70</v>
      </c>
      <c r="F698" s="16" t="s">
        <v>10</v>
      </c>
      <c r="G698" s="16" t="s">
        <v>21</v>
      </c>
      <c r="H698" s="15" t="s">
        <v>18</v>
      </c>
      <c r="I698" s="16" t="s">
        <v>19</v>
      </c>
      <c r="J698" s="53">
        <f>J699+J703+J705</f>
        <v>8154.67</v>
      </c>
    </row>
    <row r="699" spans="1:10" ht="56.25" hidden="1" x14ac:dyDescent="0.3">
      <c r="A699" s="93" t="s">
        <v>126</v>
      </c>
      <c r="B699" s="16" t="s">
        <v>223</v>
      </c>
      <c r="C699" s="19" t="s">
        <v>54</v>
      </c>
      <c r="D699" s="19" t="s">
        <v>70</v>
      </c>
      <c r="E699" s="16" t="s">
        <v>70</v>
      </c>
      <c r="F699" s="16" t="s">
        <v>10</v>
      </c>
      <c r="G699" s="16" t="s">
        <v>21</v>
      </c>
      <c r="H699" s="15" t="s">
        <v>28</v>
      </c>
      <c r="I699" s="16" t="s">
        <v>19</v>
      </c>
      <c r="J699" s="53">
        <f>J700+J701+J702</f>
        <v>624.83000000000004</v>
      </c>
    </row>
    <row r="700" spans="1:10" ht="75" hidden="1" x14ac:dyDescent="0.3">
      <c r="A700" s="64" t="s">
        <v>34</v>
      </c>
      <c r="B700" s="16" t="s">
        <v>223</v>
      </c>
      <c r="C700" s="15" t="s">
        <v>54</v>
      </c>
      <c r="D700" s="19" t="s">
        <v>70</v>
      </c>
      <c r="E700" s="16" t="s">
        <v>70</v>
      </c>
      <c r="F700" s="16" t="s">
        <v>10</v>
      </c>
      <c r="G700" s="16" t="s">
        <v>21</v>
      </c>
      <c r="H700" s="15" t="s">
        <v>28</v>
      </c>
      <c r="I700" s="16" t="s">
        <v>29</v>
      </c>
      <c r="J700" s="53">
        <v>158.22999999999999</v>
      </c>
    </row>
    <row r="701" spans="1:10" ht="37.5" hidden="1" x14ac:dyDescent="0.3">
      <c r="A701" s="64" t="s">
        <v>35</v>
      </c>
      <c r="B701" s="16" t="s">
        <v>223</v>
      </c>
      <c r="C701" s="15" t="s">
        <v>54</v>
      </c>
      <c r="D701" s="19" t="s">
        <v>70</v>
      </c>
      <c r="E701" s="16" t="s">
        <v>70</v>
      </c>
      <c r="F701" s="16" t="s">
        <v>10</v>
      </c>
      <c r="G701" s="16" t="s">
        <v>21</v>
      </c>
      <c r="H701" s="15" t="s">
        <v>28</v>
      </c>
      <c r="I701" s="16" t="s">
        <v>36</v>
      </c>
      <c r="J701" s="53">
        <v>459.1</v>
      </c>
    </row>
    <row r="702" spans="1:10" hidden="1" x14ac:dyDescent="0.3">
      <c r="A702" s="93" t="s">
        <v>37</v>
      </c>
      <c r="B702" s="16" t="s">
        <v>223</v>
      </c>
      <c r="C702" s="15" t="s">
        <v>54</v>
      </c>
      <c r="D702" s="19" t="s">
        <v>70</v>
      </c>
      <c r="E702" s="16" t="s">
        <v>70</v>
      </c>
      <c r="F702" s="16" t="s">
        <v>10</v>
      </c>
      <c r="G702" s="16" t="s">
        <v>21</v>
      </c>
      <c r="H702" s="15" t="s">
        <v>28</v>
      </c>
      <c r="I702" s="16" t="s">
        <v>38</v>
      </c>
      <c r="J702" s="53">
        <v>7.5</v>
      </c>
    </row>
    <row r="703" spans="1:10" ht="37.5" hidden="1" x14ac:dyDescent="0.3">
      <c r="A703" s="93" t="s">
        <v>127</v>
      </c>
      <c r="B703" s="16" t="s">
        <v>223</v>
      </c>
      <c r="C703" s="16" t="s">
        <v>54</v>
      </c>
      <c r="D703" s="16" t="s">
        <v>70</v>
      </c>
      <c r="E703" s="16" t="s">
        <v>70</v>
      </c>
      <c r="F703" s="16" t="s">
        <v>10</v>
      </c>
      <c r="G703" s="16" t="s">
        <v>21</v>
      </c>
      <c r="H703" s="15" t="s">
        <v>30</v>
      </c>
      <c r="I703" s="16" t="s">
        <v>19</v>
      </c>
      <c r="J703" s="53">
        <f>J704</f>
        <v>5029.5200000000004</v>
      </c>
    </row>
    <row r="704" spans="1:10" ht="75" hidden="1" x14ac:dyDescent="0.3">
      <c r="A704" s="64" t="s">
        <v>34</v>
      </c>
      <c r="B704" s="16" t="s">
        <v>223</v>
      </c>
      <c r="C704" s="15" t="s">
        <v>54</v>
      </c>
      <c r="D704" s="16" t="s">
        <v>70</v>
      </c>
      <c r="E704" s="16" t="s">
        <v>70</v>
      </c>
      <c r="F704" s="16" t="s">
        <v>10</v>
      </c>
      <c r="G704" s="16" t="s">
        <v>21</v>
      </c>
      <c r="H704" s="15" t="s">
        <v>30</v>
      </c>
      <c r="I704" s="16" t="s">
        <v>29</v>
      </c>
      <c r="J704" s="53">
        <v>5029.5200000000004</v>
      </c>
    </row>
    <row r="705" spans="1:10" ht="37.5" hidden="1" x14ac:dyDescent="0.3">
      <c r="A705" s="59" t="s">
        <v>150</v>
      </c>
      <c r="B705" s="16" t="s">
        <v>223</v>
      </c>
      <c r="C705" s="16" t="s">
        <v>54</v>
      </c>
      <c r="D705" s="16" t="s">
        <v>70</v>
      </c>
      <c r="E705" s="16" t="s">
        <v>70</v>
      </c>
      <c r="F705" s="16" t="s">
        <v>10</v>
      </c>
      <c r="G705" s="16" t="s">
        <v>21</v>
      </c>
      <c r="H705" s="15" t="s">
        <v>128</v>
      </c>
      <c r="I705" s="16" t="s">
        <v>19</v>
      </c>
      <c r="J705" s="53">
        <f>J706+J707</f>
        <v>2500.3199999999997</v>
      </c>
    </row>
    <row r="706" spans="1:10" ht="75" hidden="1" x14ac:dyDescent="0.3">
      <c r="A706" s="64" t="s">
        <v>34</v>
      </c>
      <c r="B706" s="16" t="s">
        <v>223</v>
      </c>
      <c r="C706" s="15" t="s">
        <v>54</v>
      </c>
      <c r="D706" s="16" t="s">
        <v>70</v>
      </c>
      <c r="E706" s="16" t="s">
        <v>70</v>
      </c>
      <c r="F706" s="16" t="s">
        <v>10</v>
      </c>
      <c r="G706" s="16" t="s">
        <v>21</v>
      </c>
      <c r="H706" s="15" t="s">
        <v>128</v>
      </c>
      <c r="I706" s="16" t="s">
        <v>29</v>
      </c>
      <c r="J706" s="53">
        <v>2355.4899999999998</v>
      </c>
    </row>
    <row r="707" spans="1:10" ht="37.5" hidden="1" x14ac:dyDescent="0.3">
      <c r="A707" s="64" t="s">
        <v>35</v>
      </c>
      <c r="B707" s="16" t="s">
        <v>223</v>
      </c>
      <c r="C707" s="15" t="s">
        <v>54</v>
      </c>
      <c r="D707" s="16" t="s">
        <v>70</v>
      </c>
      <c r="E707" s="16" t="s">
        <v>70</v>
      </c>
      <c r="F707" s="16" t="s">
        <v>10</v>
      </c>
      <c r="G707" s="16" t="s">
        <v>21</v>
      </c>
      <c r="H707" s="15" t="s">
        <v>128</v>
      </c>
      <c r="I707" s="16" t="s">
        <v>36</v>
      </c>
      <c r="J707" s="53">
        <v>144.83000000000001</v>
      </c>
    </row>
    <row r="708" spans="1:10" hidden="1" x14ac:dyDescent="0.3">
      <c r="A708" s="64" t="s">
        <v>253</v>
      </c>
      <c r="B708" s="16" t="s">
        <v>223</v>
      </c>
      <c r="C708" s="16" t="s">
        <v>54</v>
      </c>
      <c r="D708" s="16" t="s">
        <v>70</v>
      </c>
      <c r="E708" s="16" t="s">
        <v>70</v>
      </c>
      <c r="F708" s="16" t="s">
        <v>10</v>
      </c>
      <c r="G708" s="16" t="s">
        <v>44</v>
      </c>
      <c r="H708" s="15" t="s">
        <v>18</v>
      </c>
      <c r="I708" s="16" t="s">
        <v>19</v>
      </c>
      <c r="J708" s="53">
        <f>J709</f>
        <v>53.9</v>
      </c>
    </row>
    <row r="709" spans="1:10" ht="56.25" hidden="1" x14ac:dyDescent="0.3">
      <c r="A709" s="57" t="s">
        <v>407</v>
      </c>
      <c r="B709" s="16" t="s">
        <v>223</v>
      </c>
      <c r="C709" s="16" t="s">
        <v>47</v>
      </c>
      <c r="D709" s="16" t="s">
        <v>70</v>
      </c>
      <c r="E709" s="16" t="s">
        <v>70</v>
      </c>
      <c r="F709" s="16" t="s">
        <v>10</v>
      </c>
      <c r="G709" s="16" t="s">
        <v>44</v>
      </c>
      <c r="H709" s="15" t="s">
        <v>129</v>
      </c>
      <c r="I709" s="16" t="s">
        <v>19</v>
      </c>
      <c r="J709" s="53">
        <f>J710</f>
        <v>53.9</v>
      </c>
    </row>
    <row r="710" spans="1:10" ht="37.5" hidden="1" x14ac:dyDescent="0.3">
      <c r="A710" s="64" t="s">
        <v>35</v>
      </c>
      <c r="B710" s="16" t="s">
        <v>223</v>
      </c>
      <c r="C710" s="15" t="s">
        <v>54</v>
      </c>
      <c r="D710" s="16" t="s">
        <v>70</v>
      </c>
      <c r="E710" s="16" t="s">
        <v>70</v>
      </c>
      <c r="F710" s="16" t="s">
        <v>10</v>
      </c>
      <c r="G710" s="16" t="s">
        <v>44</v>
      </c>
      <c r="H710" s="15" t="s">
        <v>129</v>
      </c>
      <c r="I710" s="16" t="s">
        <v>36</v>
      </c>
      <c r="J710" s="53">
        <v>53.9</v>
      </c>
    </row>
    <row r="711" spans="1:10" ht="37.5" hidden="1" x14ac:dyDescent="0.3">
      <c r="A711" s="66" t="s">
        <v>427</v>
      </c>
      <c r="B711" s="13" t="s">
        <v>408</v>
      </c>
      <c r="C711" s="12" t="s">
        <v>16</v>
      </c>
      <c r="D711" s="12" t="s">
        <v>16</v>
      </c>
      <c r="E711" s="13" t="s">
        <v>16</v>
      </c>
      <c r="F711" s="12" t="s">
        <v>17</v>
      </c>
      <c r="G711" s="13" t="s">
        <v>16</v>
      </c>
      <c r="H711" s="12" t="s">
        <v>138</v>
      </c>
      <c r="I711" s="13" t="s">
        <v>19</v>
      </c>
      <c r="J711" s="52">
        <f t="shared" ref="J711:J714" si="20">J712</f>
        <v>2364.09</v>
      </c>
    </row>
    <row r="712" spans="1:10" hidden="1" x14ac:dyDescent="0.3">
      <c r="A712" s="64" t="s">
        <v>20</v>
      </c>
      <c r="B712" s="16" t="s">
        <v>408</v>
      </c>
      <c r="C712" s="15" t="s">
        <v>21</v>
      </c>
      <c r="D712" s="15" t="s">
        <v>16</v>
      </c>
      <c r="E712" s="16" t="s">
        <v>16</v>
      </c>
      <c r="F712" s="15" t="s">
        <v>17</v>
      </c>
      <c r="G712" s="16" t="s">
        <v>16</v>
      </c>
      <c r="H712" s="15" t="s">
        <v>138</v>
      </c>
      <c r="I712" s="16" t="s">
        <v>19</v>
      </c>
      <c r="J712" s="53">
        <f t="shared" si="20"/>
        <v>2364.09</v>
      </c>
    </row>
    <row r="713" spans="1:10" ht="37.5" hidden="1" x14ac:dyDescent="0.3">
      <c r="A713" s="41" t="s">
        <v>102</v>
      </c>
      <c r="B713" s="16" t="s">
        <v>408</v>
      </c>
      <c r="C713" s="15" t="s">
        <v>21</v>
      </c>
      <c r="D713" s="15" t="s">
        <v>67</v>
      </c>
      <c r="E713" s="16" t="s">
        <v>16</v>
      </c>
      <c r="F713" s="15" t="s">
        <v>17</v>
      </c>
      <c r="G713" s="16" t="s">
        <v>16</v>
      </c>
      <c r="H713" s="15" t="s">
        <v>138</v>
      </c>
      <c r="I713" s="16" t="s">
        <v>19</v>
      </c>
      <c r="J713" s="53">
        <f t="shared" si="20"/>
        <v>2364.09</v>
      </c>
    </row>
    <row r="714" spans="1:10" ht="37.5" hidden="1" x14ac:dyDescent="0.3">
      <c r="A714" s="64" t="s">
        <v>428</v>
      </c>
      <c r="B714" s="16" t="s">
        <v>408</v>
      </c>
      <c r="C714" s="15" t="s">
        <v>21</v>
      </c>
      <c r="D714" s="15" t="s">
        <v>67</v>
      </c>
      <c r="E714" s="16" t="s">
        <v>409</v>
      </c>
      <c r="F714" s="15" t="s">
        <v>17</v>
      </c>
      <c r="G714" s="16" t="s">
        <v>16</v>
      </c>
      <c r="H714" s="15" t="s">
        <v>138</v>
      </c>
      <c r="I714" s="16" t="s">
        <v>19</v>
      </c>
      <c r="J714" s="53">
        <f t="shared" si="20"/>
        <v>2364.09</v>
      </c>
    </row>
    <row r="715" spans="1:10" ht="56.25" hidden="1" x14ac:dyDescent="0.3">
      <c r="A715" s="64" t="s">
        <v>410</v>
      </c>
      <c r="B715" s="16" t="s">
        <v>408</v>
      </c>
      <c r="C715" s="15" t="s">
        <v>21</v>
      </c>
      <c r="D715" s="15" t="s">
        <v>67</v>
      </c>
      <c r="E715" s="16" t="s">
        <v>409</v>
      </c>
      <c r="F715" s="15" t="s">
        <v>26</v>
      </c>
      <c r="G715" s="16" t="s">
        <v>16</v>
      </c>
      <c r="H715" s="15" t="s">
        <v>138</v>
      </c>
      <c r="I715" s="16" t="s">
        <v>19</v>
      </c>
      <c r="J715" s="53">
        <f>J716+J719</f>
        <v>2364.09</v>
      </c>
    </row>
    <row r="716" spans="1:10" hidden="1" x14ac:dyDescent="0.3">
      <c r="A716" s="41" t="s">
        <v>33</v>
      </c>
      <c r="B716" s="16" t="s">
        <v>408</v>
      </c>
      <c r="C716" s="15" t="s">
        <v>21</v>
      </c>
      <c r="D716" s="15" t="s">
        <v>67</v>
      </c>
      <c r="E716" s="16" t="s">
        <v>409</v>
      </c>
      <c r="F716" s="15" t="s">
        <v>26</v>
      </c>
      <c r="G716" s="16" t="s">
        <v>16</v>
      </c>
      <c r="H716" s="15" t="s">
        <v>28</v>
      </c>
      <c r="I716" s="16" t="s">
        <v>19</v>
      </c>
      <c r="J716" s="53">
        <f>J717+J718</f>
        <v>172.26999999999998</v>
      </c>
    </row>
    <row r="717" spans="1:10" ht="75" hidden="1" x14ac:dyDescent="0.3">
      <c r="A717" s="41" t="s">
        <v>34</v>
      </c>
      <c r="B717" s="16" t="s">
        <v>408</v>
      </c>
      <c r="C717" s="15" t="s">
        <v>21</v>
      </c>
      <c r="D717" s="15" t="s">
        <v>67</v>
      </c>
      <c r="E717" s="16" t="s">
        <v>409</v>
      </c>
      <c r="F717" s="15" t="s">
        <v>26</v>
      </c>
      <c r="G717" s="16" t="s">
        <v>16</v>
      </c>
      <c r="H717" s="15" t="s">
        <v>28</v>
      </c>
      <c r="I717" s="16" t="s">
        <v>29</v>
      </c>
      <c r="J717" s="53">
        <v>58.17</v>
      </c>
    </row>
    <row r="718" spans="1:10" ht="37.5" hidden="1" x14ac:dyDescent="0.3">
      <c r="A718" s="41" t="s">
        <v>35</v>
      </c>
      <c r="B718" s="16" t="s">
        <v>408</v>
      </c>
      <c r="C718" s="15" t="s">
        <v>21</v>
      </c>
      <c r="D718" s="15" t="s">
        <v>67</v>
      </c>
      <c r="E718" s="16" t="s">
        <v>409</v>
      </c>
      <c r="F718" s="15" t="s">
        <v>26</v>
      </c>
      <c r="G718" s="16" t="s">
        <v>16</v>
      </c>
      <c r="H718" s="15" t="s">
        <v>28</v>
      </c>
      <c r="I718" s="16" t="s">
        <v>36</v>
      </c>
      <c r="J718" s="53">
        <v>114.1</v>
      </c>
    </row>
    <row r="719" spans="1:10" ht="37.5" hidden="1" x14ac:dyDescent="0.3">
      <c r="A719" s="41" t="s">
        <v>39</v>
      </c>
      <c r="B719" s="16" t="s">
        <v>408</v>
      </c>
      <c r="C719" s="15" t="s">
        <v>21</v>
      </c>
      <c r="D719" s="15" t="s">
        <v>67</v>
      </c>
      <c r="E719" s="16" t="s">
        <v>409</v>
      </c>
      <c r="F719" s="15" t="s">
        <v>26</v>
      </c>
      <c r="G719" s="16" t="s">
        <v>16</v>
      </c>
      <c r="H719" s="15" t="s">
        <v>30</v>
      </c>
      <c r="I719" s="16" t="s">
        <v>19</v>
      </c>
      <c r="J719" s="53">
        <f>J720</f>
        <v>2191.8200000000002</v>
      </c>
    </row>
    <row r="720" spans="1:10" ht="75" hidden="1" x14ac:dyDescent="0.3">
      <c r="A720" s="41" t="s">
        <v>34</v>
      </c>
      <c r="B720" s="16" t="s">
        <v>408</v>
      </c>
      <c r="C720" s="15" t="s">
        <v>21</v>
      </c>
      <c r="D720" s="15" t="s">
        <v>67</v>
      </c>
      <c r="E720" s="16" t="s">
        <v>409</v>
      </c>
      <c r="F720" s="15" t="s">
        <v>26</v>
      </c>
      <c r="G720" s="16" t="s">
        <v>16</v>
      </c>
      <c r="H720" s="15" t="s">
        <v>30</v>
      </c>
      <c r="I720" s="16" t="s">
        <v>29</v>
      </c>
      <c r="J720" s="53">
        <v>2191.8200000000002</v>
      </c>
    </row>
    <row r="721" spans="1:10" ht="50.25" hidden="1" x14ac:dyDescent="0.3">
      <c r="A721" s="96" t="s">
        <v>358</v>
      </c>
      <c r="B721" s="13" t="s">
        <v>226</v>
      </c>
      <c r="C721" s="12" t="s">
        <v>16</v>
      </c>
      <c r="D721" s="12" t="s">
        <v>16</v>
      </c>
      <c r="E721" s="13" t="s">
        <v>16</v>
      </c>
      <c r="F721" s="12" t="s">
        <v>17</v>
      </c>
      <c r="G721" s="13" t="s">
        <v>16</v>
      </c>
      <c r="H721" s="12" t="s">
        <v>18</v>
      </c>
      <c r="I721" s="13" t="s">
        <v>19</v>
      </c>
      <c r="J721" s="52">
        <f>J722+J748+J758+J732</f>
        <v>6964.41</v>
      </c>
    </row>
    <row r="722" spans="1:10" hidden="1" x14ac:dyDescent="0.3">
      <c r="A722" s="64" t="s">
        <v>20</v>
      </c>
      <c r="B722" s="16" t="s">
        <v>226</v>
      </c>
      <c r="C722" s="15" t="s">
        <v>21</v>
      </c>
      <c r="D722" s="15" t="s">
        <v>16</v>
      </c>
      <c r="E722" s="16" t="s">
        <v>16</v>
      </c>
      <c r="F722" s="15" t="s">
        <v>17</v>
      </c>
      <c r="G722" s="16" t="s">
        <v>16</v>
      </c>
      <c r="H722" s="15" t="s">
        <v>18</v>
      </c>
      <c r="I722" s="16" t="s">
        <v>19</v>
      </c>
      <c r="J722" s="52">
        <f t="shared" ref="J722:J724" si="21">J723</f>
        <v>3461.8999999999996</v>
      </c>
    </row>
    <row r="723" spans="1:10" ht="56.25" hidden="1" x14ac:dyDescent="0.3">
      <c r="A723" s="41" t="s">
        <v>46</v>
      </c>
      <c r="B723" s="16" t="s">
        <v>226</v>
      </c>
      <c r="C723" s="14" t="s">
        <v>43</v>
      </c>
      <c r="D723" s="16" t="s">
        <v>54</v>
      </c>
      <c r="E723" s="19" t="s">
        <v>16</v>
      </c>
      <c r="F723" s="16" t="s">
        <v>17</v>
      </c>
      <c r="G723" s="16" t="s">
        <v>16</v>
      </c>
      <c r="H723" s="15" t="s">
        <v>18</v>
      </c>
      <c r="I723" s="16" t="s">
        <v>19</v>
      </c>
      <c r="J723" s="52">
        <f t="shared" si="21"/>
        <v>3461.8999999999996</v>
      </c>
    </row>
    <row r="724" spans="1:10" ht="37.5" hidden="1" x14ac:dyDescent="0.3">
      <c r="A724" s="41" t="s">
        <v>48</v>
      </c>
      <c r="B724" s="16" t="s">
        <v>226</v>
      </c>
      <c r="C724" s="14" t="s">
        <v>43</v>
      </c>
      <c r="D724" s="16" t="s">
        <v>54</v>
      </c>
      <c r="E724" s="16" t="s">
        <v>45</v>
      </c>
      <c r="F724" s="16" t="s">
        <v>17</v>
      </c>
      <c r="G724" s="16" t="s">
        <v>16</v>
      </c>
      <c r="H724" s="15" t="s">
        <v>18</v>
      </c>
      <c r="I724" s="16" t="s">
        <v>19</v>
      </c>
      <c r="J724" s="53">
        <f t="shared" si="21"/>
        <v>3461.8999999999996</v>
      </c>
    </row>
    <row r="725" spans="1:10" ht="37.5" hidden="1" x14ac:dyDescent="0.3">
      <c r="A725" s="41" t="s">
        <v>49</v>
      </c>
      <c r="B725" s="16" t="s">
        <v>226</v>
      </c>
      <c r="C725" s="14" t="s">
        <v>43</v>
      </c>
      <c r="D725" s="16" t="s">
        <v>54</v>
      </c>
      <c r="E725" s="14">
        <v>51</v>
      </c>
      <c r="F725" s="14">
        <v>2</v>
      </c>
      <c r="G725" s="16" t="s">
        <v>16</v>
      </c>
      <c r="H725" s="15" t="s">
        <v>18</v>
      </c>
      <c r="I725" s="16" t="s">
        <v>19</v>
      </c>
      <c r="J725" s="53">
        <f>J726+J730</f>
        <v>3461.8999999999996</v>
      </c>
    </row>
    <row r="726" spans="1:10" hidden="1" x14ac:dyDescent="0.3">
      <c r="A726" s="41" t="s">
        <v>33</v>
      </c>
      <c r="B726" s="16" t="s">
        <v>226</v>
      </c>
      <c r="C726" s="14" t="s">
        <v>43</v>
      </c>
      <c r="D726" s="16" t="s">
        <v>54</v>
      </c>
      <c r="E726" s="14">
        <v>51</v>
      </c>
      <c r="F726" s="14">
        <v>2</v>
      </c>
      <c r="G726" s="16" t="s">
        <v>16</v>
      </c>
      <c r="H726" s="15" t="s">
        <v>28</v>
      </c>
      <c r="I726" s="16" t="s">
        <v>19</v>
      </c>
      <c r="J726" s="53">
        <f>J727+J728+J729</f>
        <v>805.7</v>
      </c>
    </row>
    <row r="727" spans="1:10" ht="75" hidden="1" x14ac:dyDescent="0.3">
      <c r="A727" s="41" t="s">
        <v>34</v>
      </c>
      <c r="B727" s="16" t="s">
        <v>226</v>
      </c>
      <c r="C727" s="15" t="s">
        <v>21</v>
      </c>
      <c r="D727" s="16" t="s">
        <v>54</v>
      </c>
      <c r="E727" s="14">
        <v>51</v>
      </c>
      <c r="F727" s="14">
        <v>2</v>
      </c>
      <c r="G727" s="16" t="s">
        <v>16</v>
      </c>
      <c r="H727" s="15" t="s">
        <v>28</v>
      </c>
      <c r="I727" s="16" t="s">
        <v>29</v>
      </c>
      <c r="J727" s="53">
        <v>60.94</v>
      </c>
    </row>
    <row r="728" spans="1:10" ht="37.5" hidden="1" x14ac:dyDescent="0.3">
      <c r="A728" s="41" t="s">
        <v>35</v>
      </c>
      <c r="B728" s="16" t="s">
        <v>226</v>
      </c>
      <c r="C728" s="15" t="s">
        <v>21</v>
      </c>
      <c r="D728" s="16" t="s">
        <v>54</v>
      </c>
      <c r="E728" s="14">
        <v>51</v>
      </c>
      <c r="F728" s="14">
        <v>2</v>
      </c>
      <c r="G728" s="16" t="s">
        <v>16</v>
      </c>
      <c r="H728" s="15" t="s">
        <v>28</v>
      </c>
      <c r="I728" s="16" t="s">
        <v>36</v>
      </c>
      <c r="J728" s="53">
        <v>729.76</v>
      </c>
    </row>
    <row r="729" spans="1:10" hidden="1" x14ac:dyDescent="0.3">
      <c r="A729" s="64" t="s">
        <v>37</v>
      </c>
      <c r="B729" s="16" t="s">
        <v>226</v>
      </c>
      <c r="C729" s="15" t="s">
        <v>21</v>
      </c>
      <c r="D729" s="16" t="s">
        <v>54</v>
      </c>
      <c r="E729" s="14">
        <v>51</v>
      </c>
      <c r="F729" s="14">
        <v>2</v>
      </c>
      <c r="G729" s="16" t="s">
        <v>16</v>
      </c>
      <c r="H729" s="15" t="s">
        <v>28</v>
      </c>
      <c r="I729" s="16" t="s">
        <v>38</v>
      </c>
      <c r="J729" s="53">
        <v>15</v>
      </c>
    </row>
    <row r="730" spans="1:10" ht="37.5" hidden="1" x14ac:dyDescent="0.3">
      <c r="A730" s="41" t="s">
        <v>39</v>
      </c>
      <c r="B730" s="16" t="s">
        <v>226</v>
      </c>
      <c r="C730" s="14" t="s">
        <v>43</v>
      </c>
      <c r="D730" s="16" t="s">
        <v>54</v>
      </c>
      <c r="E730" s="14">
        <v>51</v>
      </c>
      <c r="F730" s="14">
        <v>2</v>
      </c>
      <c r="G730" s="16" t="s">
        <v>16</v>
      </c>
      <c r="H730" s="15" t="s">
        <v>30</v>
      </c>
      <c r="I730" s="16" t="s">
        <v>19</v>
      </c>
      <c r="J730" s="53">
        <f>J731</f>
        <v>2656.2</v>
      </c>
    </row>
    <row r="731" spans="1:10" ht="75" hidden="1" x14ac:dyDescent="0.3">
      <c r="A731" s="41" t="s">
        <v>34</v>
      </c>
      <c r="B731" s="16" t="s">
        <v>226</v>
      </c>
      <c r="C731" s="15" t="s">
        <v>21</v>
      </c>
      <c r="D731" s="16" t="s">
        <v>54</v>
      </c>
      <c r="E731" s="14">
        <v>51</v>
      </c>
      <c r="F731" s="14">
        <v>2</v>
      </c>
      <c r="G731" s="16" t="s">
        <v>16</v>
      </c>
      <c r="H731" s="15" t="s">
        <v>30</v>
      </c>
      <c r="I731" s="16" t="s">
        <v>29</v>
      </c>
      <c r="J731" s="53">
        <v>2656.2</v>
      </c>
    </row>
    <row r="732" spans="1:10" hidden="1" x14ac:dyDescent="0.3">
      <c r="A732" s="42" t="s">
        <v>40</v>
      </c>
      <c r="B732" s="14">
        <v>670</v>
      </c>
      <c r="C732" s="11" t="s">
        <v>43</v>
      </c>
      <c r="D732" s="13">
        <v>13</v>
      </c>
      <c r="E732" s="13" t="s">
        <v>16</v>
      </c>
      <c r="F732" s="13" t="s">
        <v>17</v>
      </c>
      <c r="G732" s="13" t="s">
        <v>16</v>
      </c>
      <c r="H732" s="12" t="s">
        <v>18</v>
      </c>
      <c r="I732" s="13" t="s">
        <v>19</v>
      </c>
      <c r="J732" s="53">
        <f>J737+J733+J746+J742</f>
        <v>149</v>
      </c>
    </row>
    <row r="733" spans="1:10" ht="37.5" hidden="1" x14ac:dyDescent="0.3">
      <c r="A733" s="41" t="s">
        <v>48</v>
      </c>
      <c r="B733" s="14">
        <v>670</v>
      </c>
      <c r="C733" s="19" t="s">
        <v>21</v>
      </c>
      <c r="D733" s="16">
        <v>13</v>
      </c>
      <c r="E733" s="16" t="s">
        <v>45</v>
      </c>
      <c r="F733" s="16" t="s">
        <v>17</v>
      </c>
      <c r="G733" s="16" t="s">
        <v>16</v>
      </c>
      <c r="H733" s="15" t="s">
        <v>18</v>
      </c>
      <c r="I733" s="16" t="s">
        <v>19</v>
      </c>
      <c r="J733" s="53">
        <f t="shared" ref="J733:J735" si="22">J734</f>
        <v>40</v>
      </c>
    </row>
    <row r="734" spans="1:10" ht="37.5" hidden="1" x14ac:dyDescent="0.3">
      <c r="A734" s="41" t="s">
        <v>62</v>
      </c>
      <c r="B734" s="14">
        <v>670</v>
      </c>
      <c r="C734" s="19" t="s">
        <v>21</v>
      </c>
      <c r="D734" s="16">
        <v>13</v>
      </c>
      <c r="E734" s="16" t="s">
        <v>45</v>
      </c>
      <c r="F734" s="16" t="s">
        <v>11</v>
      </c>
      <c r="G734" s="16" t="s">
        <v>16</v>
      </c>
      <c r="H734" s="15" t="s">
        <v>18</v>
      </c>
      <c r="I734" s="16" t="s">
        <v>19</v>
      </c>
      <c r="J734" s="53">
        <f t="shared" si="22"/>
        <v>40</v>
      </c>
    </row>
    <row r="735" spans="1:10" hidden="1" x14ac:dyDescent="0.3">
      <c r="A735" s="54" t="s">
        <v>65</v>
      </c>
      <c r="B735" s="14">
        <v>670</v>
      </c>
      <c r="C735" s="19" t="s">
        <v>21</v>
      </c>
      <c r="D735" s="19">
        <v>13</v>
      </c>
      <c r="E735" s="14">
        <v>51</v>
      </c>
      <c r="F735" s="14">
        <v>5</v>
      </c>
      <c r="G735" s="16" t="s">
        <v>16</v>
      </c>
      <c r="H735" s="15" t="s">
        <v>66</v>
      </c>
      <c r="I735" s="16" t="s">
        <v>19</v>
      </c>
      <c r="J735" s="53">
        <f t="shared" si="22"/>
        <v>40</v>
      </c>
    </row>
    <row r="736" spans="1:10" ht="37.5" hidden="1" x14ac:dyDescent="0.3">
      <c r="A736" s="41" t="s">
        <v>35</v>
      </c>
      <c r="B736" s="14">
        <v>670</v>
      </c>
      <c r="C736" s="15" t="s">
        <v>21</v>
      </c>
      <c r="D736" s="19">
        <v>13</v>
      </c>
      <c r="E736" s="14">
        <v>51</v>
      </c>
      <c r="F736" s="14">
        <v>5</v>
      </c>
      <c r="G736" s="16" t="s">
        <v>16</v>
      </c>
      <c r="H736" s="15" t="s">
        <v>66</v>
      </c>
      <c r="I736" s="16" t="s">
        <v>36</v>
      </c>
      <c r="J736" s="53">
        <v>40</v>
      </c>
    </row>
    <row r="737" spans="1:10" ht="56.25" hidden="1" x14ac:dyDescent="0.3">
      <c r="A737" s="66" t="s">
        <v>324</v>
      </c>
      <c r="B737" s="16" t="s">
        <v>226</v>
      </c>
      <c r="C737" s="14" t="s">
        <v>43</v>
      </c>
      <c r="D737" s="16">
        <v>13</v>
      </c>
      <c r="E737" s="16" t="s">
        <v>256</v>
      </c>
      <c r="F737" s="16" t="s">
        <v>17</v>
      </c>
      <c r="G737" s="16" t="s">
        <v>16</v>
      </c>
      <c r="H737" s="15" t="s">
        <v>18</v>
      </c>
      <c r="I737" s="16" t="s">
        <v>19</v>
      </c>
      <c r="J737" s="53">
        <f>J740</f>
        <v>0</v>
      </c>
    </row>
    <row r="738" spans="1:10" ht="56.25" hidden="1" x14ac:dyDescent="0.3">
      <c r="A738" s="64" t="s">
        <v>487</v>
      </c>
      <c r="B738" s="16" t="s">
        <v>226</v>
      </c>
      <c r="C738" s="15" t="s">
        <v>21</v>
      </c>
      <c r="D738" s="19">
        <v>13</v>
      </c>
      <c r="E738" s="16" t="s">
        <v>256</v>
      </c>
      <c r="F738" s="16" t="s">
        <v>26</v>
      </c>
      <c r="G738" s="16" t="s">
        <v>16</v>
      </c>
      <c r="H738" s="15" t="s">
        <v>18</v>
      </c>
      <c r="I738" s="16" t="s">
        <v>19</v>
      </c>
      <c r="J738" s="53">
        <f>J739</f>
        <v>0</v>
      </c>
    </row>
    <row r="739" spans="1:10" ht="56.25" hidden="1" x14ac:dyDescent="0.3">
      <c r="A739" s="64" t="s">
        <v>501</v>
      </c>
      <c r="B739" s="16" t="s">
        <v>226</v>
      </c>
      <c r="C739" s="15" t="s">
        <v>21</v>
      </c>
      <c r="D739" s="19">
        <v>13</v>
      </c>
      <c r="E739" s="16" t="s">
        <v>256</v>
      </c>
      <c r="F739" s="16" t="s">
        <v>26</v>
      </c>
      <c r="G739" s="16" t="s">
        <v>70</v>
      </c>
      <c r="H739" s="15" t="s">
        <v>18</v>
      </c>
      <c r="I739" s="16" t="s">
        <v>19</v>
      </c>
      <c r="J739" s="53">
        <f>J740</f>
        <v>0</v>
      </c>
    </row>
    <row r="740" spans="1:10" ht="37.5" hidden="1" x14ac:dyDescent="0.3">
      <c r="A740" s="64" t="s">
        <v>502</v>
      </c>
      <c r="B740" s="16" t="s">
        <v>226</v>
      </c>
      <c r="C740" s="15" t="s">
        <v>21</v>
      </c>
      <c r="D740" s="19">
        <v>13</v>
      </c>
      <c r="E740" s="16" t="s">
        <v>256</v>
      </c>
      <c r="F740" s="16" t="s">
        <v>26</v>
      </c>
      <c r="G740" s="16" t="s">
        <v>70</v>
      </c>
      <c r="H740" s="15" t="s">
        <v>500</v>
      </c>
      <c r="I740" s="16" t="s">
        <v>19</v>
      </c>
      <c r="J740" s="53">
        <f>J741</f>
        <v>0</v>
      </c>
    </row>
    <row r="741" spans="1:10" ht="37.5" hidden="1" x14ac:dyDescent="0.3">
      <c r="A741" s="41" t="s">
        <v>35</v>
      </c>
      <c r="B741" s="16" t="s">
        <v>226</v>
      </c>
      <c r="C741" s="15" t="s">
        <v>21</v>
      </c>
      <c r="D741" s="19">
        <v>13</v>
      </c>
      <c r="E741" s="16" t="s">
        <v>256</v>
      </c>
      <c r="F741" s="16" t="s">
        <v>26</v>
      </c>
      <c r="G741" s="16" t="s">
        <v>70</v>
      </c>
      <c r="H741" s="15" t="s">
        <v>500</v>
      </c>
      <c r="I741" s="16" t="s">
        <v>36</v>
      </c>
      <c r="J741" s="53">
        <v>0</v>
      </c>
    </row>
    <row r="742" spans="1:10" ht="56.25" x14ac:dyDescent="0.3">
      <c r="A742" s="41" t="s">
        <v>596</v>
      </c>
      <c r="B742" s="16" t="s">
        <v>226</v>
      </c>
      <c r="C742" s="15" t="s">
        <v>21</v>
      </c>
      <c r="D742" s="19">
        <v>13</v>
      </c>
      <c r="E742" s="16" t="s">
        <v>88</v>
      </c>
      <c r="F742" s="15" t="s">
        <v>17</v>
      </c>
      <c r="G742" s="16" t="s">
        <v>16</v>
      </c>
      <c r="H742" s="15" t="s">
        <v>18</v>
      </c>
      <c r="I742" s="16" t="s">
        <v>19</v>
      </c>
      <c r="J742" s="53">
        <f>J743</f>
        <v>99</v>
      </c>
    </row>
    <row r="743" spans="1:10" ht="56.25" x14ac:dyDescent="0.3">
      <c r="A743" s="41" t="s">
        <v>595</v>
      </c>
      <c r="B743" s="16" t="s">
        <v>226</v>
      </c>
      <c r="C743" s="15" t="s">
        <v>21</v>
      </c>
      <c r="D743" s="19">
        <v>13</v>
      </c>
      <c r="E743" s="16" t="s">
        <v>88</v>
      </c>
      <c r="F743" s="15" t="s">
        <v>17</v>
      </c>
      <c r="G743" s="16" t="s">
        <v>21</v>
      </c>
      <c r="H743" s="15" t="s">
        <v>18</v>
      </c>
      <c r="I743" s="16" t="s">
        <v>19</v>
      </c>
      <c r="J743" s="53">
        <f>J744</f>
        <v>99</v>
      </c>
    </row>
    <row r="744" spans="1:10" ht="37.5" x14ac:dyDescent="0.3">
      <c r="A744" s="41" t="s">
        <v>502</v>
      </c>
      <c r="B744" s="16" t="s">
        <v>226</v>
      </c>
      <c r="C744" s="15" t="s">
        <v>21</v>
      </c>
      <c r="D744" s="19">
        <v>13</v>
      </c>
      <c r="E744" s="16" t="s">
        <v>88</v>
      </c>
      <c r="F744" s="15" t="s">
        <v>17</v>
      </c>
      <c r="G744" s="16" t="s">
        <v>21</v>
      </c>
      <c r="H744" s="15" t="s">
        <v>500</v>
      </c>
      <c r="I744" s="16" t="s">
        <v>19</v>
      </c>
      <c r="J744" s="53">
        <f>J745</f>
        <v>99</v>
      </c>
    </row>
    <row r="745" spans="1:10" ht="37.5" x14ac:dyDescent="0.3">
      <c r="A745" s="41" t="s">
        <v>35</v>
      </c>
      <c r="B745" s="16" t="s">
        <v>226</v>
      </c>
      <c r="C745" s="15" t="s">
        <v>21</v>
      </c>
      <c r="D745" s="19">
        <v>13</v>
      </c>
      <c r="E745" s="16" t="s">
        <v>88</v>
      </c>
      <c r="F745" s="15" t="s">
        <v>17</v>
      </c>
      <c r="G745" s="16" t="s">
        <v>21</v>
      </c>
      <c r="H745" s="15" t="s">
        <v>500</v>
      </c>
      <c r="I745" s="16" t="s">
        <v>36</v>
      </c>
      <c r="J745" s="53">
        <v>99</v>
      </c>
    </row>
    <row r="746" spans="1:10" ht="37.5" hidden="1" x14ac:dyDescent="0.3">
      <c r="A746" s="41" t="s">
        <v>373</v>
      </c>
      <c r="B746" s="16" t="s">
        <v>226</v>
      </c>
      <c r="C746" s="15" t="s">
        <v>21</v>
      </c>
      <c r="D746" s="15" t="s">
        <v>74</v>
      </c>
      <c r="E746" s="16" t="s">
        <v>371</v>
      </c>
      <c r="F746" s="15" t="s">
        <v>85</v>
      </c>
      <c r="G746" s="16" t="s">
        <v>16</v>
      </c>
      <c r="H746" s="15" t="s">
        <v>18</v>
      </c>
      <c r="I746" s="16" t="s">
        <v>19</v>
      </c>
      <c r="J746" s="53">
        <f>J747</f>
        <v>10</v>
      </c>
    </row>
    <row r="747" spans="1:10" ht="37.5" hidden="1" x14ac:dyDescent="0.3">
      <c r="A747" s="41" t="s">
        <v>35</v>
      </c>
      <c r="B747" s="16" t="s">
        <v>226</v>
      </c>
      <c r="C747" s="15" t="s">
        <v>21</v>
      </c>
      <c r="D747" s="15" t="s">
        <v>74</v>
      </c>
      <c r="E747" s="16" t="s">
        <v>371</v>
      </c>
      <c r="F747" s="15" t="s">
        <v>85</v>
      </c>
      <c r="G747" s="16" t="s">
        <v>16</v>
      </c>
      <c r="H747" s="15" t="s">
        <v>372</v>
      </c>
      <c r="I747" s="16" t="s">
        <v>36</v>
      </c>
      <c r="J747" s="53">
        <v>10</v>
      </c>
    </row>
    <row r="748" spans="1:10" hidden="1" x14ac:dyDescent="0.3">
      <c r="A748" s="60" t="s">
        <v>77</v>
      </c>
      <c r="B748" s="13" t="s">
        <v>226</v>
      </c>
      <c r="C748" s="11" t="s">
        <v>47</v>
      </c>
      <c r="D748" s="12" t="s">
        <v>16</v>
      </c>
      <c r="E748" s="18" t="s">
        <v>16</v>
      </c>
      <c r="F748" s="13" t="s">
        <v>17</v>
      </c>
      <c r="G748" s="13" t="s">
        <v>16</v>
      </c>
      <c r="H748" s="12" t="s">
        <v>18</v>
      </c>
      <c r="I748" s="13" t="s">
        <v>19</v>
      </c>
      <c r="J748" s="52">
        <f t="shared" ref="J748:J750" si="23">J749</f>
        <v>1355.5</v>
      </c>
    </row>
    <row r="749" spans="1:10" hidden="1" x14ac:dyDescent="0.3">
      <c r="A749" s="41" t="s">
        <v>78</v>
      </c>
      <c r="B749" s="16" t="s">
        <v>226</v>
      </c>
      <c r="C749" s="14" t="s">
        <v>47</v>
      </c>
      <c r="D749" s="16" t="s">
        <v>100</v>
      </c>
      <c r="E749" s="19" t="s">
        <v>16</v>
      </c>
      <c r="F749" s="16" t="s">
        <v>17</v>
      </c>
      <c r="G749" s="16" t="s">
        <v>16</v>
      </c>
      <c r="H749" s="15" t="s">
        <v>18</v>
      </c>
      <c r="I749" s="16" t="s">
        <v>19</v>
      </c>
      <c r="J749" s="53">
        <f t="shared" si="23"/>
        <v>1355.5</v>
      </c>
    </row>
    <row r="750" spans="1:10" ht="75" hidden="1" x14ac:dyDescent="0.3">
      <c r="A750" s="58" t="s">
        <v>297</v>
      </c>
      <c r="B750" s="16" t="s">
        <v>226</v>
      </c>
      <c r="C750" s="14" t="s">
        <v>47</v>
      </c>
      <c r="D750" s="16" t="s">
        <v>100</v>
      </c>
      <c r="E750" s="19" t="s">
        <v>54</v>
      </c>
      <c r="F750" s="16" t="s">
        <v>17</v>
      </c>
      <c r="G750" s="16" t="s">
        <v>16</v>
      </c>
      <c r="H750" s="15" t="s">
        <v>18</v>
      </c>
      <c r="I750" s="16" t="s">
        <v>19</v>
      </c>
      <c r="J750" s="53">
        <f t="shared" si="23"/>
        <v>1355.5</v>
      </c>
    </row>
    <row r="751" spans="1:10" ht="37.5" hidden="1" x14ac:dyDescent="0.3">
      <c r="A751" s="58" t="s">
        <v>266</v>
      </c>
      <c r="B751" s="16" t="s">
        <v>226</v>
      </c>
      <c r="C751" s="14" t="s">
        <v>47</v>
      </c>
      <c r="D751" s="16" t="s">
        <v>100</v>
      </c>
      <c r="E751" s="19" t="s">
        <v>54</v>
      </c>
      <c r="F751" s="16" t="s">
        <v>9</v>
      </c>
      <c r="G751" s="16" t="s">
        <v>16</v>
      </c>
      <c r="H751" s="15" t="s">
        <v>18</v>
      </c>
      <c r="I751" s="16" t="s">
        <v>19</v>
      </c>
      <c r="J751" s="53">
        <f>J752+J755</f>
        <v>1355.5</v>
      </c>
    </row>
    <row r="752" spans="1:10" ht="37.5" hidden="1" x14ac:dyDescent="0.3">
      <c r="A752" s="58" t="s">
        <v>318</v>
      </c>
      <c r="B752" s="16" t="s">
        <v>226</v>
      </c>
      <c r="C752" s="14" t="s">
        <v>47</v>
      </c>
      <c r="D752" s="16" t="s">
        <v>100</v>
      </c>
      <c r="E752" s="19" t="s">
        <v>54</v>
      </c>
      <c r="F752" s="16" t="s">
        <v>9</v>
      </c>
      <c r="G752" s="16" t="s">
        <v>21</v>
      </c>
      <c r="H752" s="15" t="s">
        <v>18</v>
      </c>
      <c r="I752" s="16" t="s">
        <v>19</v>
      </c>
      <c r="J752" s="53">
        <f>J753</f>
        <v>429.7</v>
      </c>
    </row>
    <row r="753" spans="1:10" ht="37.5" hidden="1" x14ac:dyDescent="0.3">
      <c r="A753" s="41" t="s">
        <v>293</v>
      </c>
      <c r="B753" s="16" t="s">
        <v>226</v>
      </c>
      <c r="C753" s="14" t="s">
        <v>47</v>
      </c>
      <c r="D753" s="16" t="s">
        <v>100</v>
      </c>
      <c r="E753" s="19" t="s">
        <v>54</v>
      </c>
      <c r="F753" s="16" t="s">
        <v>9</v>
      </c>
      <c r="G753" s="16" t="s">
        <v>21</v>
      </c>
      <c r="H753" s="15" t="s">
        <v>239</v>
      </c>
      <c r="I753" s="16" t="s">
        <v>19</v>
      </c>
      <c r="J753" s="53">
        <f>J754</f>
        <v>429.7</v>
      </c>
    </row>
    <row r="754" spans="1:10" ht="37.5" hidden="1" x14ac:dyDescent="0.3">
      <c r="A754" s="41" t="s">
        <v>35</v>
      </c>
      <c r="B754" s="16" t="s">
        <v>226</v>
      </c>
      <c r="C754" s="15" t="s">
        <v>54</v>
      </c>
      <c r="D754" s="16" t="s">
        <v>100</v>
      </c>
      <c r="E754" s="19" t="s">
        <v>54</v>
      </c>
      <c r="F754" s="16" t="s">
        <v>9</v>
      </c>
      <c r="G754" s="16" t="s">
        <v>21</v>
      </c>
      <c r="H754" s="15" t="s">
        <v>239</v>
      </c>
      <c r="I754" s="16" t="s">
        <v>36</v>
      </c>
      <c r="J754" s="53">
        <v>429.7</v>
      </c>
    </row>
    <row r="755" spans="1:10" ht="37.5" hidden="1" x14ac:dyDescent="0.3">
      <c r="A755" s="58" t="s">
        <v>319</v>
      </c>
      <c r="B755" s="16" t="s">
        <v>226</v>
      </c>
      <c r="C755" s="14" t="s">
        <v>47</v>
      </c>
      <c r="D755" s="16" t="s">
        <v>100</v>
      </c>
      <c r="E755" s="19" t="s">
        <v>54</v>
      </c>
      <c r="F755" s="16" t="s">
        <v>9</v>
      </c>
      <c r="G755" s="16" t="s">
        <v>44</v>
      </c>
      <c r="H755" s="15" t="s">
        <v>18</v>
      </c>
      <c r="I755" s="16" t="s">
        <v>19</v>
      </c>
      <c r="J755" s="53">
        <f>J756</f>
        <v>925.8</v>
      </c>
    </row>
    <row r="756" spans="1:10" ht="37.5" hidden="1" x14ac:dyDescent="0.3">
      <c r="A756" s="41" t="s">
        <v>293</v>
      </c>
      <c r="B756" s="16" t="s">
        <v>226</v>
      </c>
      <c r="C756" s="14" t="s">
        <v>47</v>
      </c>
      <c r="D756" s="16" t="s">
        <v>100</v>
      </c>
      <c r="E756" s="19" t="s">
        <v>54</v>
      </c>
      <c r="F756" s="16" t="s">
        <v>9</v>
      </c>
      <c r="G756" s="16" t="s">
        <v>44</v>
      </c>
      <c r="H756" s="15" t="s">
        <v>239</v>
      </c>
      <c r="I756" s="16" t="s">
        <v>19</v>
      </c>
      <c r="J756" s="53">
        <f>J757</f>
        <v>925.8</v>
      </c>
    </row>
    <row r="757" spans="1:10" ht="37.5" hidden="1" x14ac:dyDescent="0.3">
      <c r="A757" s="41" t="s">
        <v>35</v>
      </c>
      <c r="B757" s="16" t="s">
        <v>226</v>
      </c>
      <c r="C757" s="15" t="s">
        <v>54</v>
      </c>
      <c r="D757" s="16" t="s">
        <v>100</v>
      </c>
      <c r="E757" s="19" t="s">
        <v>54</v>
      </c>
      <c r="F757" s="16" t="s">
        <v>9</v>
      </c>
      <c r="G757" s="16" t="s">
        <v>44</v>
      </c>
      <c r="H757" s="15" t="s">
        <v>239</v>
      </c>
      <c r="I757" s="16" t="s">
        <v>36</v>
      </c>
      <c r="J757" s="53">
        <v>925.8</v>
      </c>
    </row>
    <row r="758" spans="1:10" hidden="1" x14ac:dyDescent="0.3">
      <c r="A758" s="42" t="s">
        <v>89</v>
      </c>
      <c r="B758" s="16" t="s">
        <v>226</v>
      </c>
      <c r="C758" s="12" t="s">
        <v>70</v>
      </c>
      <c r="D758" s="12" t="s">
        <v>16</v>
      </c>
      <c r="E758" s="13" t="s">
        <v>16</v>
      </c>
      <c r="F758" s="13" t="s">
        <v>17</v>
      </c>
      <c r="G758" s="13" t="s">
        <v>16</v>
      </c>
      <c r="H758" s="12" t="s">
        <v>18</v>
      </c>
      <c r="I758" s="13" t="s">
        <v>19</v>
      </c>
      <c r="J758" s="52">
        <f>J759</f>
        <v>1998.01</v>
      </c>
    </row>
    <row r="759" spans="1:10" hidden="1" x14ac:dyDescent="0.3">
      <c r="A759" s="41" t="s">
        <v>232</v>
      </c>
      <c r="B759" s="16" t="s">
        <v>226</v>
      </c>
      <c r="C759" s="15" t="s">
        <v>70</v>
      </c>
      <c r="D759" s="15" t="s">
        <v>24</v>
      </c>
      <c r="E759" s="16" t="s">
        <v>16</v>
      </c>
      <c r="F759" s="15" t="s">
        <v>17</v>
      </c>
      <c r="G759" s="16" t="s">
        <v>16</v>
      </c>
      <c r="H759" s="15" t="s">
        <v>18</v>
      </c>
      <c r="I759" s="16" t="s">
        <v>19</v>
      </c>
      <c r="J759" s="53">
        <f>J760</f>
        <v>1998.01</v>
      </c>
    </row>
    <row r="760" spans="1:10" ht="75" hidden="1" x14ac:dyDescent="0.3">
      <c r="A760" s="41" t="s">
        <v>278</v>
      </c>
      <c r="B760" s="16" t="s">
        <v>226</v>
      </c>
      <c r="C760" s="15" t="s">
        <v>70</v>
      </c>
      <c r="D760" s="15" t="s">
        <v>24</v>
      </c>
      <c r="E760" s="16" t="s">
        <v>55</v>
      </c>
      <c r="F760" s="15" t="s">
        <v>17</v>
      </c>
      <c r="G760" s="16" t="s">
        <v>16</v>
      </c>
      <c r="H760" s="15" t="s">
        <v>18</v>
      </c>
      <c r="I760" s="16" t="s">
        <v>19</v>
      </c>
      <c r="J760" s="53">
        <f>J768+J761</f>
        <v>1998.01</v>
      </c>
    </row>
    <row r="761" spans="1:10" ht="37.5" hidden="1" x14ac:dyDescent="0.3">
      <c r="A761" s="41" t="s">
        <v>280</v>
      </c>
      <c r="B761" s="16" t="s">
        <v>226</v>
      </c>
      <c r="C761" s="15" t="s">
        <v>70</v>
      </c>
      <c r="D761" s="15" t="s">
        <v>24</v>
      </c>
      <c r="E761" s="16" t="s">
        <v>55</v>
      </c>
      <c r="F761" s="16" t="s">
        <v>85</v>
      </c>
      <c r="G761" s="16" t="s">
        <v>16</v>
      </c>
      <c r="H761" s="15" t="s">
        <v>18</v>
      </c>
      <c r="I761" s="16" t="s">
        <v>19</v>
      </c>
      <c r="J761" s="53">
        <f>J765+J762</f>
        <v>1122.81</v>
      </c>
    </row>
    <row r="762" spans="1:10" hidden="1" x14ac:dyDescent="0.3">
      <c r="A762" s="41" t="s">
        <v>245</v>
      </c>
      <c r="B762" s="16" t="s">
        <v>226</v>
      </c>
      <c r="C762" s="15" t="s">
        <v>70</v>
      </c>
      <c r="D762" s="15" t="s">
        <v>24</v>
      </c>
      <c r="E762" s="16" t="s">
        <v>55</v>
      </c>
      <c r="F762" s="16" t="s">
        <v>85</v>
      </c>
      <c r="G762" s="16" t="s">
        <v>44</v>
      </c>
      <c r="H762" s="15" t="s">
        <v>18</v>
      </c>
      <c r="I762" s="16" t="s">
        <v>19</v>
      </c>
      <c r="J762" s="53">
        <f>J763</f>
        <v>159.06</v>
      </c>
    </row>
    <row r="763" spans="1:10" hidden="1" x14ac:dyDescent="0.3">
      <c r="A763" s="41" t="s">
        <v>284</v>
      </c>
      <c r="B763" s="16" t="s">
        <v>226</v>
      </c>
      <c r="C763" s="15" t="s">
        <v>70</v>
      </c>
      <c r="D763" s="15" t="s">
        <v>24</v>
      </c>
      <c r="E763" s="16" t="s">
        <v>55</v>
      </c>
      <c r="F763" s="16" t="s">
        <v>85</v>
      </c>
      <c r="G763" s="16" t="s">
        <v>44</v>
      </c>
      <c r="H763" s="15" t="s">
        <v>220</v>
      </c>
      <c r="I763" s="16" t="s">
        <v>19</v>
      </c>
      <c r="J763" s="53">
        <f>J764</f>
        <v>159.06</v>
      </c>
    </row>
    <row r="764" spans="1:10" ht="37.5" hidden="1" x14ac:dyDescent="0.3">
      <c r="A764" s="41" t="s">
        <v>35</v>
      </c>
      <c r="B764" s="16" t="s">
        <v>226</v>
      </c>
      <c r="C764" s="15" t="s">
        <v>70</v>
      </c>
      <c r="D764" s="15" t="s">
        <v>24</v>
      </c>
      <c r="E764" s="16" t="s">
        <v>55</v>
      </c>
      <c r="F764" s="16" t="s">
        <v>85</v>
      </c>
      <c r="G764" s="16" t="s">
        <v>44</v>
      </c>
      <c r="H764" s="15" t="s">
        <v>220</v>
      </c>
      <c r="I764" s="16" t="s">
        <v>36</v>
      </c>
      <c r="J764" s="53">
        <v>159.06</v>
      </c>
    </row>
    <row r="765" spans="1:10" hidden="1" x14ac:dyDescent="0.3">
      <c r="A765" s="41" t="s">
        <v>246</v>
      </c>
      <c r="B765" s="16" t="s">
        <v>226</v>
      </c>
      <c r="C765" s="15" t="s">
        <v>70</v>
      </c>
      <c r="D765" s="15" t="s">
        <v>24</v>
      </c>
      <c r="E765" s="16" t="s">
        <v>55</v>
      </c>
      <c r="F765" s="16" t="s">
        <v>85</v>
      </c>
      <c r="G765" s="16" t="s">
        <v>54</v>
      </c>
      <c r="H765" s="15" t="s">
        <v>18</v>
      </c>
      <c r="I765" s="16" t="s">
        <v>19</v>
      </c>
      <c r="J765" s="53">
        <f t="shared" ref="J765:J766" si="24">J766</f>
        <v>963.75</v>
      </c>
    </row>
    <row r="766" spans="1:10" hidden="1" x14ac:dyDescent="0.3">
      <c r="A766" s="41" t="s">
        <v>221</v>
      </c>
      <c r="B766" s="16" t="s">
        <v>226</v>
      </c>
      <c r="C766" s="15" t="s">
        <v>70</v>
      </c>
      <c r="D766" s="15" t="s">
        <v>24</v>
      </c>
      <c r="E766" s="16" t="s">
        <v>55</v>
      </c>
      <c r="F766" s="16" t="s">
        <v>85</v>
      </c>
      <c r="G766" s="16" t="s">
        <v>54</v>
      </c>
      <c r="H766" s="15" t="s">
        <v>222</v>
      </c>
      <c r="I766" s="16" t="s">
        <v>19</v>
      </c>
      <c r="J766" s="53">
        <f t="shared" si="24"/>
        <v>963.75</v>
      </c>
    </row>
    <row r="767" spans="1:10" ht="37.5" hidden="1" x14ac:dyDescent="0.3">
      <c r="A767" s="41" t="s">
        <v>35</v>
      </c>
      <c r="B767" s="16" t="s">
        <v>226</v>
      </c>
      <c r="C767" s="15" t="s">
        <v>70</v>
      </c>
      <c r="D767" s="15" t="s">
        <v>24</v>
      </c>
      <c r="E767" s="16" t="s">
        <v>55</v>
      </c>
      <c r="F767" s="16" t="s">
        <v>85</v>
      </c>
      <c r="G767" s="16" t="s">
        <v>54</v>
      </c>
      <c r="H767" s="15" t="s">
        <v>222</v>
      </c>
      <c r="I767" s="16" t="s">
        <v>36</v>
      </c>
      <c r="J767" s="53">
        <v>963.75</v>
      </c>
    </row>
    <row r="768" spans="1:10" ht="37.5" hidden="1" x14ac:dyDescent="0.3">
      <c r="A768" s="41" t="s">
        <v>242</v>
      </c>
      <c r="B768" s="16" t="s">
        <v>226</v>
      </c>
      <c r="C768" s="15" t="s">
        <v>70</v>
      </c>
      <c r="D768" s="15" t="s">
        <v>24</v>
      </c>
      <c r="E768" s="16" t="s">
        <v>55</v>
      </c>
      <c r="F768" s="15" t="s">
        <v>9</v>
      </c>
      <c r="G768" s="16" t="s">
        <v>16</v>
      </c>
      <c r="H768" s="15" t="s">
        <v>18</v>
      </c>
      <c r="I768" s="16" t="s">
        <v>19</v>
      </c>
      <c r="J768" s="53">
        <f t="shared" ref="J768:J770" si="25">J769</f>
        <v>875.2</v>
      </c>
    </row>
    <row r="769" spans="1:10" ht="37.5" hidden="1" x14ac:dyDescent="0.3">
      <c r="A769" s="41" t="s">
        <v>279</v>
      </c>
      <c r="B769" s="16" t="s">
        <v>226</v>
      </c>
      <c r="C769" s="15" t="s">
        <v>70</v>
      </c>
      <c r="D769" s="15" t="s">
        <v>24</v>
      </c>
      <c r="E769" s="16" t="s">
        <v>55</v>
      </c>
      <c r="F769" s="16" t="s">
        <v>9</v>
      </c>
      <c r="G769" s="16" t="s">
        <v>21</v>
      </c>
      <c r="H769" s="15" t="s">
        <v>18</v>
      </c>
      <c r="I769" s="16" t="s">
        <v>19</v>
      </c>
      <c r="J769" s="53">
        <f t="shared" si="25"/>
        <v>875.2</v>
      </c>
    </row>
    <row r="770" spans="1:10" hidden="1" x14ac:dyDescent="0.3">
      <c r="A770" s="41" t="s">
        <v>282</v>
      </c>
      <c r="B770" s="16" t="s">
        <v>226</v>
      </c>
      <c r="C770" s="15" t="s">
        <v>70</v>
      </c>
      <c r="D770" s="15" t="s">
        <v>24</v>
      </c>
      <c r="E770" s="16" t="s">
        <v>55</v>
      </c>
      <c r="F770" s="16" t="s">
        <v>9</v>
      </c>
      <c r="G770" s="16" t="s">
        <v>21</v>
      </c>
      <c r="H770" s="15" t="s">
        <v>218</v>
      </c>
      <c r="I770" s="16" t="s">
        <v>19</v>
      </c>
      <c r="J770" s="53">
        <f t="shared" si="25"/>
        <v>875.2</v>
      </c>
    </row>
    <row r="771" spans="1:10" ht="37.5" hidden="1" x14ac:dyDescent="0.3">
      <c r="A771" s="41" t="s">
        <v>35</v>
      </c>
      <c r="B771" s="16" t="s">
        <v>226</v>
      </c>
      <c r="C771" s="15" t="s">
        <v>70</v>
      </c>
      <c r="D771" s="15" t="s">
        <v>24</v>
      </c>
      <c r="E771" s="16" t="s">
        <v>55</v>
      </c>
      <c r="F771" s="16" t="s">
        <v>9</v>
      </c>
      <c r="G771" s="16" t="s">
        <v>21</v>
      </c>
      <c r="H771" s="15" t="s">
        <v>218</v>
      </c>
      <c r="I771" s="16" t="s">
        <v>36</v>
      </c>
      <c r="J771" s="53">
        <v>875.2</v>
      </c>
    </row>
    <row r="772" spans="1:10" ht="50.25" hidden="1" x14ac:dyDescent="0.3">
      <c r="A772" s="97" t="s">
        <v>359</v>
      </c>
      <c r="B772" s="13" t="s">
        <v>227</v>
      </c>
      <c r="C772" s="12" t="s">
        <v>16</v>
      </c>
      <c r="D772" s="12" t="s">
        <v>16</v>
      </c>
      <c r="E772" s="13" t="s">
        <v>16</v>
      </c>
      <c r="F772" s="12" t="s">
        <v>17</v>
      </c>
      <c r="G772" s="13" t="s">
        <v>16</v>
      </c>
      <c r="H772" s="12" t="s">
        <v>18</v>
      </c>
      <c r="I772" s="13" t="s">
        <v>19</v>
      </c>
      <c r="J772" s="52">
        <f>J773+J801+J807+J814+J825</f>
        <v>10828.84</v>
      </c>
    </row>
    <row r="773" spans="1:10" hidden="1" x14ac:dyDescent="0.3">
      <c r="A773" s="64" t="s">
        <v>20</v>
      </c>
      <c r="B773" s="16" t="s">
        <v>227</v>
      </c>
      <c r="C773" s="15" t="s">
        <v>21</v>
      </c>
      <c r="D773" s="15" t="s">
        <v>16</v>
      </c>
      <c r="E773" s="16" t="s">
        <v>16</v>
      </c>
      <c r="F773" s="15" t="s">
        <v>17</v>
      </c>
      <c r="G773" s="16" t="s">
        <v>16</v>
      </c>
      <c r="H773" s="15" t="s">
        <v>18</v>
      </c>
      <c r="I773" s="16" t="s">
        <v>19</v>
      </c>
      <c r="J773" s="53">
        <f>J774+J783</f>
        <v>3687.96</v>
      </c>
    </row>
    <row r="774" spans="1:10" ht="56.25" hidden="1" x14ac:dyDescent="0.3">
      <c r="A774" s="41" t="s">
        <v>46</v>
      </c>
      <c r="B774" s="16" t="s">
        <v>227</v>
      </c>
      <c r="C774" s="14" t="s">
        <v>43</v>
      </c>
      <c r="D774" s="16" t="s">
        <v>54</v>
      </c>
      <c r="E774" s="19" t="s">
        <v>16</v>
      </c>
      <c r="F774" s="16" t="s">
        <v>17</v>
      </c>
      <c r="G774" s="16" t="s">
        <v>16</v>
      </c>
      <c r="H774" s="15" t="s">
        <v>18</v>
      </c>
      <c r="I774" s="16" t="s">
        <v>19</v>
      </c>
      <c r="J774" s="53">
        <f>J775</f>
        <v>3487.96</v>
      </c>
    </row>
    <row r="775" spans="1:10" ht="37.5" hidden="1" x14ac:dyDescent="0.3">
      <c r="A775" s="41" t="s">
        <v>48</v>
      </c>
      <c r="B775" s="16" t="s">
        <v>227</v>
      </c>
      <c r="C775" s="14" t="s">
        <v>43</v>
      </c>
      <c r="D775" s="16" t="s">
        <v>54</v>
      </c>
      <c r="E775" s="16" t="s">
        <v>45</v>
      </c>
      <c r="F775" s="16" t="s">
        <v>17</v>
      </c>
      <c r="G775" s="16" t="s">
        <v>16</v>
      </c>
      <c r="H775" s="15" t="s">
        <v>18</v>
      </c>
      <c r="I775" s="16" t="s">
        <v>19</v>
      </c>
      <c r="J775" s="53">
        <f>J776</f>
        <v>3487.96</v>
      </c>
    </row>
    <row r="776" spans="1:10" ht="37.5" hidden="1" x14ac:dyDescent="0.3">
      <c r="A776" s="41" t="s">
        <v>49</v>
      </c>
      <c r="B776" s="16" t="s">
        <v>227</v>
      </c>
      <c r="C776" s="14" t="s">
        <v>43</v>
      </c>
      <c r="D776" s="16" t="s">
        <v>54</v>
      </c>
      <c r="E776" s="14">
        <v>51</v>
      </c>
      <c r="F776" s="14">
        <v>2</v>
      </c>
      <c r="G776" s="16" t="s">
        <v>16</v>
      </c>
      <c r="H776" s="15" t="s">
        <v>18</v>
      </c>
      <c r="I776" s="16" t="s">
        <v>19</v>
      </c>
      <c r="J776" s="53">
        <f>J777+J781</f>
        <v>3487.96</v>
      </c>
    </row>
    <row r="777" spans="1:10" hidden="1" x14ac:dyDescent="0.3">
      <c r="A777" s="41" t="s">
        <v>33</v>
      </c>
      <c r="B777" s="16" t="s">
        <v>227</v>
      </c>
      <c r="C777" s="14" t="s">
        <v>43</v>
      </c>
      <c r="D777" s="16" t="s">
        <v>54</v>
      </c>
      <c r="E777" s="14">
        <v>51</v>
      </c>
      <c r="F777" s="14">
        <v>2</v>
      </c>
      <c r="G777" s="16" t="s">
        <v>16</v>
      </c>
      <c r="H777" s="15" t="s">
        <v>28</v>
      </c>
      <c r="I777" s="16" t="s">
        <v>19</v>
      </c>
      <c r="J777" s="53">
        <f>J778+J779+J780</f>
        <v>568.25</v>
      </c>
    </row>
    <row r="778" spans="1:10" ht="75" hidden="1" x14ac:dyDescent="0.3">
      <c r="A778" s="41" t="s">
        <v>34</v>
      </c>
      <c r="B778" s="16" t="s">
        <v>227</v>
      </c>
      <c r="C778" s="15" t="s">
        <v>21</v>
      </c>
      <c r="D778" s="16" t="s">
        <v>54</v>
      </c>
      <c r="E778" s="14">
        <v>51</v>
      </c>
      <c r="F778" s="14">
        <v>2</v>
      </c>
      <c r="G778" s="16" t="s">
        <v>16</v>
      </c>
      <c r="H778" s="15" t="s">
        <v>28</v>
      </c>
      <c r="I778" s="16" t="s">
        <v>29</v>
      </c>
      <c r="J778" s="53">
        <v>60.94</v>
      </c>
    </row>
    <row r="779" spans="1:10" ht="37.5" hidden="1" x14ac:dyDescent="0.3">
      <c r="A779" s="41" t="s">
        <v>35</v>
      </c>
      <c r="B779" s="16" t="s">
        <v>227</v>
      </c>
      <c r="C779" s="15" t="s">
        <v>21</v>
      </c>
      <c r="D779" s="16" t="s">
        <v>54</v>
      </c>
      <c r="E779" s="14">
        <v>51</v>
      </c>
      <c r="F779" s="14">
        <v>2</v>
      </c>
      <c r="G779" s="16" t="s">
        <v>16</v>
      </c>
      <c r="H779" s="15" t="s">
        <v>28</v>
      </c>
      <c r="I779" s="16" t="s">
        <v>36</v>
      </c>
      <c r="J779" s="53">
        <v>491.31</v>
      </c>
    </row>
    <row r="780" spans="1:10" hidden="1" x14ac:dyDescent="0.3">
      <c r="A780" s="64" t="s">
        <v>37</v>
      </c>
      <c r="B780" s="16" t="s">
        <v>227</v>
      </c>
      <c r="C780" s="15" t="s">
        <v>21</v>
      </c>
      <c r="D780" s="16" t="s">
        <v>54</v>
      </c>
      <c r="E780" s="14">
        <v>51</v>
      </c>
      <c r="F780" s="14">
        <v>2</v>
      </c>
      <c r="G780" s="16" t="s">
        <v>16</v>
      </c>
      <c r="H780" s="15" t="s">
        <v>28</v>
      </c>
      <c r="I780" s="16" t="s">
        <v>38</v>
      </c>
      <c r="J780" s="53">
        <v>16</v>
      </c>
    </row>
    <row r="781" spans="1:10" ht="37.5" hidden="1" x14ac:dyDescent="0.3">
      <c r="A781" s="41" t="s">
        <v>39</v>
      </c>
      <c r="B781" s="16" t="s">
        <v>227</v>
      </c>
      <c r="C781" s="14" t="s">
        <v>43</v>
      </c>
      <c r="D781" s="16" t="s">
        <v>54</v>
      </c>
      <c r="E781" s="14">
        <v>51</v>
      </c>
      <c r="F781" s="14">
        <v>2</v>
      </c>
      <c r="G781" s="16" t="s">
        <v>16</v>
      </c>
      <c r="H781" s="15" t="s">
        <v>30</v>
      </c>
      <c r="I781" s="16" t="s">
        <v>19</v>
      </c>
      <c r="J781" s="53">
        <f>J782</f>
        <v>2919.71</v>
      </c>
    </row>
    <row r="782" spans="1:10" ht="75" hidden="1" x14ac:dyDescent="0.3">
      <c r="A782" s="41" t="s">
        <v>34</v>
      </c>
      <c r="B782" s="16" t="s">
        <v>227</v>
      </c>
      <c r="C782" s="15" t="s">
        <v>21</v>
      </c>
      <c r="D782" s="16" t="s">
        <v>54</v>
      </c>
      <c r="E782" s="14">
        <v>51</v>
      </c>
      <c r="F782" s="14">
        <v>2</v>
      </c>
      <c r="G782" s="16" t="s">
        <v>16</v>
      </c>
      <c r="H782" s="15" t="s">
        <v>30</v>
      </c>
      <c r="I782" s="16" t="s">
        <v>29</v>
      </c>
      <c r="J782" s="53">
        <v>2919.71</v>
      </c>
    </row>
    <row r="783" spans="1:10" hidden="1" x14ac:dyDescent="0.3">
      <c r="A783" s="64" t="s">
        <v>40</v>
      </c>
      <c r="B783" s="16" t="s">
        <v>227</v>
      </c>
      <c r="C783" s="14" t="s">
        <v>43</v>
      </c>
      <c r="D783" s="16">
        <v>13</v>
      </c>
      <c r="E783" s="14">
        <v>0</v>
      </c>
      <c r="F783" s="14">
        <v>0</v>
      </c>
      <c r="G783" s="16" t="s">
        <v>16</v>
      </c>
      <c r="H783" s="15" t="s">
        <v>18</v>
      </c>
      <c r="I783" s="16" t="s">
        <v>19</v>
      </c>
      <c r="J783" s="53">
        <f>J790+J799+J784+J795</f>
        <v>200</v>
      </c>
    </row>
    <row r="784" spans="1:10" ht="37.5" hidden="1" x14ac:dyDescent="0.3">
      <c r="A784" s="41" t="s">
        <v>48</v>
      </c>
      <c r="B784" s="16" t="s">
        <v>227</v>
      </c>
      <c r="C784" s="14" t="s">
        <v>43</v>
      </c>
      <c r="D784" s="15">
        <v>13</v>
      </c>
      <c r="E784" s="14">
        <v>51</v>
      </c>
      <c r="F784" s="14">
        <v>0</v>
      </c>
      <c r="G784" s="15" t="s">
        <v>16</v>
      </c>
      <c r="H784" s="15" t="s">
        <v>18</v>
      </c>
      <c r="I784" s="16" t="s">
        <v>19</v>
      </c>
      <c r="J784" s="53">
        <f>J785</f>
        <v>100</v>
      </c>
    </row>
    <row r="785" spans="1:10" ht="37.5" hidden="1" x14ac:dyDescent="0.3">
      <c r="A785" s="41" t="s">
        <v>62</v>
      </c>
      <c r="B785" s="16" t="s">
        <v>227</v>
      </c>
      <c r="C785" s="14" t="s">
        <v>43</v>
      </c>
      <c r="D785" s="15">
        <v>13</v>
      </c>
      <c r="E785" s="14">
        <v>51</v>
      </c>
      <c r="F785" s="14">
        <v>5</v>
      </c>
      <c r="G785" s="16" t="s">
        <v>16</v>
      </c>
      <c r="H785" s="15" t="s">
        <v>18</v>
      </c>
      <c r="I785" s="16" t="s">
        <v>19</v>
      </c>
      <c r="J785" s="53">
        <f>J786+J788</f>
        <v>100</v>
      </c>
    </row>
    <row r="786" spans="1:10" hidden="1" x14ac:dyDescent="0.3">
      <c r="A786" s="79" t="s">
        <v>302</v>
      </c>
      <c r="B786" s="16" t="s">
        <v>227</v>
      </c>
      <c r="C786" s="15" t="s">
        <v>21</v>
      </c>
      <c r="D786" s="16">
        <v>13</v>
      </c>
      <c r="E786" s="19" t="s">
        <v>45</v>
      </c>
      <c r="F786" s="14">
        <v>5</v>
      </c>
      <c r="G786" s="16" t="s">
        <v>16</v>
      </c>
      <c r="H786" s="15" t="s">
        <v>99</v>
      </c>
      <c r="I786" s="16" t="s">
        <v>19</v>
      </c>
      <c r="J786" s="53">
        <f>J787</f>
        <v>50</v>
      </c>
    </row>
    <row r="787" spans="1:10" ht="37.5" hidden="1" x14ac:dyDescent="0.3">
      <c r="A787" s="41" t="s">
        <v>35</v>
      </c>
      <c r="B787" s="16" t="s">
        <v>227</v>
      </c>
      <c r="C787" s="15" t="s">
        <v>21</v>
      </c>
      <c r="D787" s="16">
        <v>13</v>
      </c>
      <c r="E787" s="19" t="s">
        <v>45</v>
      </c>
      <c r="F787" s="16" t="s">
        <v>11</v>
      </c>
      <c r="G787" s="16" t="s">
        <v>16</v>
      </c>
      <c r="H787" s="15" t="s">
        <v>99</v>
      </c>
      <c r="I787" s="16" t="s">
        <v>36</v>
      </c>
      <c r="J787" s="53">
        <v>50</v>
      </c>
    </row>
    <row r="788" spans="1:10" hidden="1" x14ac:dyDescent="0.3">
      <c r="A788" s="54" t="s">
        <v>65</v>
      </c>
      <c r="B788" s="16" t="s">
        <v>227</v>
      </c>
      <c r="C788" s="19" t="s">
        <v>21</v>
      </c>
      <c r="D788" s="19">
        <v>13</v>
      </c>
      <c r="E788" s="14">
        <v>51</v>
      </c>
      <c r="F788" s="14">
        <v>5</v>
      </c>
      <c r="G788" s="16" t="s">
        <v>16</v>
      </c>
      <c r="H788" s="15" t="s">
        <v>66</v>
      </c>
      <c r="I788" s="16" t="s">
        <v>19</v>
      </c>
      <c r="J788" s="53">
        <f>J789</f>
        <v>50</v>
      </c>
    </row>
    <row r="789" spans="1:10" ht="37.5" hidden="1" x14ac:dyDescent="0.3">
      <c r="A789" s="41" t="s">
        <v>35</v>
      </c>
      <c r="B789" s="16" t="s">
        <v>227</v>
      </c>
      <c r="C789" s="15" t="s">
        <v>21</v>
      </c>
      <c r="D789" s="19">
        <v>13</v>
      </c>
      <c r="E789" s="14">
        <v>51</v>
      </c>
      <c r="F789" s="14">
        <v>5</v>
      </c>
      <c r="G789" s="16" t="s">
        <v>16</v>
      </c>
      <c r="H789" s="15" t="s">
        <v>66</v>
      </c>
      <c r="I789" s="16" t="s">
        <v>36</v>
      </c>
      <c r="J789" s="53">
        <v>50</v>
      </c>
    </row>
    <row r="790" spans="1:10" ht="56.25" hidden="1" x14ac:dyDescent="0.3">
      <c r="A790" s="66" t="s">
        <v>324</v>
      </c>
      <c r="B790" s="16" t="s">
        <v>227</v>
      </c>
      <c r="C790" s="19" t="s">
        <v>21</v>
      </c>
      <c r="D790" s="19">
        <v>13</v>
      </c>
      <c r="E790" s="16" t="s">
        <v>256</v>
      </c>
      <c r="F790" s="16" t="s">
        <v>17</v>
      </c>
      <c r="G790" s="16" t="s">
        <v>16</v>
      </c>
      <c r="H790" s="15" t="s">
        <v>18</v>
      </c>
      <c r="I790" s="16" t="s">
        <v>19</v>
      </c>
      <c r="J790" s="53">
        <f>J791</f>
        <v>0</v>
      </c>
    </row>
    <row r="791" spans="1:10" ht="56.25" hidden="1" x14ac:dyDescent="0.3">
      <c r="A791" s="64" t="s">
        <v>487</v>
      </c>
      <c r="B791" s="16" t="s">
        <v>227</v>
      </c>
      <c r="C791" s="15" t="s">
        <v>21</v>
      </c>
      <c r="D791" s="19">
        <v>13</v>
      </c>
      <c r="E791" s="16" t="s">
        <v>256</v>
      </c>
      <c r="F791" s="16" t="s">
        <v>26</v>
      </c>
      <c r="G791" s="16" t="s">
        <v>16</v>
      </c>
      <c r="H791" s="15" t="s">
        <v>18</v>
      </c>
      <c r="I791" s="16" t="s">
        <v>19</v>
      </c>
      <c r="J791" s="53">
        <f>J792</f>
        <v>0</v>
      </c>
    </row>
    <row r="792" spans="1:10" ht="56.25" hidden="1" x14ac:dyDescent="0.3">
      <c r="A792" s="64" t="s">
        <v>501</v>
      </c>
      <c r="B792" s="16" t="s">
        <v>227</v>
      </c>
      <c r="C792" s="15" t="s">
        <v>21</v>
      </c>
      <c r="D792" s="19">
        <v>13</v>
      </c>
      <c r="E792" s="16" t="s">
        <v>256</v>
      </c>
      <c r="F792" s="16" t="s">
        <v>26</v>
      </c>
      <c r="G792" s="16" t="s">
        <v>70</v>
      </c>
      <c r="H792" s="15" t="s">
        <v>18</v>
      </c>
      <c r="I792" s="16" t="s">
        <v>19</v>
      </c>
      <c r="J792" s="53">
        <f>J793</f>
        <v>0</v>
      </c>
    </row>
    <row r="793" spans="1:10" ht="37.5" hidden="1" x14ac:dyDescent="0.3">
      <c r="A793" s="64" t="s">
        <v>502</v>
      </c>
      <c r="B793" s="16" t="s">
        <v>227</v>
      </c>
      <c r="C793" s="15" t="s">
        <v>21</v>
      </c>
      <c r="D793" s="19">
        <v>13</v>
      </c>
      <c r="E793" s="16" t="s">
        <v>256</v>
      </c>
      <c r="F793" s="16" t="s">
        <v>26</v>
      </c>
      <c r="G793" s="16" t="s">
        <v>70</v>
      </c>
      <c r="H793" s="15" t="s">
        <v>500</v>
      </c>
      <c r="I793" s="16" t="s">
        <v>19</v>
      </c>
      <c r="J793" s="53">
        <f>J794</f>
        <v>0</v>
      </c>
    </row>
    <row r="794" spans="1:10" ht="37.5" hidden="1" x14ac:dyDescent="0.3">
      <c r="A794" s="41" t="s">
        <v>35</v>
      </c>
      <c r="B794" s="16" t="s">
        <v>597</v>
      </c>
      <c r="C794" s="15" t="s">
        <v>21</v>
      </c>
      <c r="D794" s="19">
        <v>13</v>
      </c>
      <c r="E794" s="16" t="s">
        <v>256</v>
      </c>
      <c r="F794" s="16" t="s">
        <v>26</v>
      </c>
      <c r="G794" s="16" t="s">
        <v>70</v>
      </c>
      <c r="H794" s="15" t="s">
        <v>500</v>
      </c>
      <c r="I794" s="16" t="s">
        <v>36</v>
      </c>
      <c r="J794" s="53">
        <v>0</v>
      </c>
    </row>
    <row r="795" spans="1:10" ht="56.25" x14ac:dyDescent="0.3">
      <c r="A795" s="41" t="s">
        <v>596</v>
      </c>
      <c r="B795" s="16" t="s">
        <v>597</v>
      </c>
      <c r="C795" s="15" t="s">
        <v>21</v>
      </c>
      <c r="D795" s="19">
        <v>13</v>
      </c>
      <c r="E795" s="16" t="s">
        <v>88</v>
      </c>
      <c r="F795" s="15" t="s">
        <v>17</v>
      </c>
      <c r="G795" s="16" t="s">
        <v>16</v>
      </c>
      <c r="H795" s="15" t="s">
        <v>18</v>
      </c>
      <c r="I795" s="16" t="s">
        <v>19</v>
      </c>
      <c r="J795" s="53">
        <f>J796</f>
        <v>50</v>
      </c>
    </row>
    <row r="796" spans="1:10" ht="56.25" x14ac:dyDescent="0.3">
      <c r="A796" s="41" t="s">
        <v>595</v>
      </c>
      <c r="B796" s="16" t="s">
        <v>597</v>
      </c>
      <c r="C796" s="15" t="s">
        <v>21</v>
      </c>
      <c r="D796" s="19">
        <v>13</v>
      </c>
      <c r="E796" s="16" t="s">
        <v>88</v>
      </c>
      <c r="F796" s="15" t="s">
        <v>17</v>
      </c>
      <c r="G796" s="16" t="s">
        <v>21</v>
      </c>
      <c r="H796" s="15" t="s">
        <v>18</v>
      </c>
      <c r="I796" s="16" t="s">
        <v>19</v>
      </c>
      <c r="J796" s="53">
        <f>J797</f>
        <v>50</v>
      </c>
    </row>
    <row r="797" spans="1:10" ht="37.5" x14ac:dyDescent="0.3">
      <c r="A797" s="41" t="s">
        <v>502</v>
      </c>
      <c r="B797" s="16" t="s">
        <v>597</v>
      </c>
      <c r="C797" s="15" t="s">
        <v>21</v>
      </c>
      <c r="D797" s="19">
        <v>13</v>
      </c>
      <c r="E797" s="16" t="s">
        <v>88</v>
      </c>
      <c r="F797" s="15" t="s">
        <v>17</v>
      </c>
      <c r="G797" s="16" t="s">
        <v>21</v>
      </c>
      <c r="H797" s="15" t="s">
        <v>500</v>
      </c>
      <c r="I797" s="16" t="s">
        <v>19</v>
      </c>
      <c r="J797" s="53">
        <f>J798</f>
        <v>50</v>
      </c>
    </row>
    <row r="798" spans="1:10" ht="37.5" x14ac:dyDescent="0.3">
      <c r="A798" s="41" t="s">
        <v>35</v>
      </c>
      <c r="B798" s="16" t="s">
        <v>597</v>
      </c>
      <c r="C798" s="15" t="s">
        <v>21</v>
      </c>
      <c r="D798" s="19">
        <v>13</v>
      </c>
      <c r="E798" s="16" t="s">
        <v>88</v>
      </c>
      <c r="F798" s="15" t="s">
        <v>17</v>
      </c>
      <c r="G798" s="16" t="s">
        <v>21</v>
      </c>
      <c r="H798" s="15" t="s">
        <v>500</v>
      </c>
      <c r="I798" s="16" t="s">
        <v>36</v>
      </c>
      <c r="J798" s="53">
        <v>50</v>
      </c>
    </row>
    <row r="799" spans="1:10" ht="37.5" hidden="1" x14ac:dyDescent="0.3">
      <c r="A799" s="41" t="s">
        <v>373</v>
      </c>
      <c r="B799" s="16" t="s">
        <v>227</v>
      </c>
      <c r="C799" s="15" t="s">
        <v>21</v>
      </c>
      <c r="D799" s="15" t="s">
        <v>74</v>
      </c>
      <c r="E799" s="16" t="s">
        <v>371</v>
      </c>
      <c r="F799" s="15" t="s">
        <v>85</v>
      </c>
      <c r="G799" s="16" t="s">
        <v>16</v>
      </c>
      <c r="H799" s="15" t="s">
        <v>18</v>
      </c>
      <c r="I799" s="16" t="s">
        <v>19</v>
      </c>
      <c r="J799" s="53">
        <f>J800</f>
        <v>50</v>
      </c>
    </row>
    <row r="800" spans="1:10" ht="37.5" hidden="1" x14ac:dyDescent="0.3">
      <c r="A800" s="41" t="s">
        <v>35</v>
      </c>
      <c r="B800" s="16" t="s">
        <v>227</v>
      </c>
      <c r="C800" s="15" t="s">
        <v>21</v>
      </c>
      <c r="D800" s="15" t="s">
        <v>74</v>
      </c>
      <c r="E800" s="16" t="s">
        <v>371</v>
      </c>
      <c r="F800" s="15" t="s">
        <v>85</v>
      </c>
      <c r="G800" s="16" t="s">
        <v>16</v>
      </c>
      <c r="H800" s="15" t="s">
        <v>372</v>
      </c>
      <c r="I800" s="16" t="s">
        <v>36</v>
      </c>
      <c r="J800" s="53">
        <v>50</v>
      </c>
    </row>
    <row r="801" spans="1:10" hidden="1" x14ac:dyDescent="0.3">
      <c r="A801" s="42" t="s">
        <v>75</v>
      </c>
      <c r="B801" s="13" t="s">
        <v>227</v>
      </c>
      <c r="C801" s="13" t="s">
        <v>24</v>
      </c>
      <c r="D801" s="12">
        <v>0</v>
      </c>
      <c r="E801" s="11">
        <v>0</v>
      </c>
      <c r="F801" s="11">
        <v>0</v>
      </c>
      <c r="G801" s="13" t="s">
        <v>16</v>
      </c>
      <c r="H801" s="12" t="s">
        <v>18</v>
      </c>
      <c r="I801" s="13" t="s">
        <v>19</v>
      </c>
      <c r="J801" s="52">
        <f t="shared" ref="J801:J805" si="26">J802</f>
        <v>20</v>
      </c>
    </row>
    <row r="802" spans="1:10" ht="37.5" hidden="1" x14ac:dyDescent="0.3">
      <c r="A802" s="41" t="s">
        <v>374</v>
      </c>
      <c r="B802" s="16" t="s">
        <v>227</v>
      </c>
      <c r="C802" s="16" t="s">
        <v>24</v>
      </c>
      <c r="D802" s="16">
        <v>10</v>
      </c>
      <c r="E802" s="14">
        <v>0</v>
      </c>
      <c r="F802" s="14">
        <v>0</v>
      </c>
      <c r="G802" s="16" t="s">
        <v>16</v>
      </c>
      <c r="H802" s="15" t="s">
        <v>18</v>
      </c>
      <c r="I802" s="16" t="s">
        <v>19</v>
      </c>
      <c r="J802" s="53">
        <f t="shared" si="26"/>
        <v>20</v>
      </c>
    </row>
    <row r="803" spans="1:10" ht="75" hidden="1" x14ac:dyDescent="0.3">
      <c r="A803" s="58" t="s">
        <v>272</v>
      </c>
      <c r="B803" s="16" t="s">
        <v>227</v>
      </c>
      <c r="C803" s="16" t="s">
        <v>24</v>
      </c>
      <c r="D803" s="15">
        <v>10</v>
      </c>
      <c r="E803" s="19" t="s">
        <v>24</v>
      </c>
      <c r="F803" s="14">
        <v>0</v>
      </c>
      <c r="G803" s="16" t="s">
        <v>16</v>
      </c>
      <c r="H803" s="15" t="s">
        <v>18</v>
      </c>
      <c r="I803" s="16" t="s">
        <v>19</v>
      </c>
      <c r="J803" s="53">
        <f t="shared" si="26"/>
        <v>20</v>
      </c>
    </row>
    <row r="804" spans="1:10" ht="37.5" hidden="1" x14ac:dyDescent="0.3">
      <c r="A804" s="51" t="s">
        <v>182</v>
      </c>
      <c r="B804" s="16" t="s">
        <v>227</v>
      </c>
      <c r="C804" s="14" t="s">
        <v>23</v>
      </c>
      <c r="D804" s="16">
        <v>10</v>
      </c>
      <c r="E804" s="19" t="s">
        <v>24</v>
      </c>
      <c r="F804" s="16" t="s">
        <v>17</v>
      </c>
      <c r="G804" s="16" t="s">
        <v>44</v>
      </c>
      <c r="H804" s="15" t="s">
        <v>18</v>
      </c>
      <c r="I804" s="16" t="s">
        <v>19</v>
      </c>
      <c r="J804" s="53">
        <f t="shared" si="26"/>
        <v>20</v>
      </c>
    </row>
    <row r="805" spans="1:10" ht="75" hidden="1" x14ac:dyDescent="0.3">
      <c r="A805" s="73" t="s">
        <v>209</v>
      </c>
      <c r="B805" s="16" t="s">
        <v>227</v>
      </c>
      <c r="C805" s="14" t="s">
        <v>23</v>
      </c>
      <c r="D805" s="16">
        <v>10</v>
      </c>
      <c r="E805" s="19" t="s">
        <v>24</v>
      </c>
      <c r="F805" s="16" t="s">
        <v>17</v>
      </c>
      <c r="G805" s="16" t="s">
        <v>44</v>
      </c>
      <c r="H805" s="15" t="s">
        <v>365</v>
      </c>
      <c r="I805" s="16" t="s">
        <v>19</v>
      </c>
      <c r="J805" s="53">
        <f t="shared" si="26"/>
        <v>20</v>
      </c>
    </row>
    <row r="806" spans="1:10" ht="37.5" hidden="1" x14ac:dyDescent="0.3">
      <c r="A806" s="41" t="s">
        <v>35</v>
      </c>
      <c r="B806" s="16" t="s">
        <v>227</v>
      </c>
      <c r="C806" s="15" t="s">
        <v>24</v>
      </c>
      <c r="D806" s="16">
        <v>10</v>
      </c>
      <c r="E806" s="19" t="s">
        <v>24</v>
      </c>
      <c r="F806" s="16" t="s">
        <v>17</v>
      </c>
      <c r="G806" s="16" t="s">
        <v>44</v>
      </c>
      <c r="H806" s="15" t="s">
        <v>365</v>
      </c>
      <c r="I806" s="16" t="s">
        <v>36</v>
      </c>
      <c r="J806" s="53">
        <v>20</v>
      </c>
    </row>
    <row r="807" spans="1:10" hidden="1" x14ac:dyDescent="0.3">
      <c r="A807" s="60" t="s">
        <v>77</v>
      </c>
      <c r="B807" s="16" t="s">
        <v>227</v>
      </c>
      <c r="C807" s="12" t="s">
        <v>54</v>
      </c>
      <c r="D807" s="12" t="s">
        <v>16</v>
      </c>
      <c r="E807" s="18" t="s">
        <v>16</v>
      </c>
      <c r="F807" s="13" t="s">
        <v>17</v>
      </c>
      <c r="G807" s="13" t="s">
        <v>16</v>
      </c>
      <c r="H807" s="12" t="s">
        <v>18</v>
      </c>
      <c r="I807" s="13" t="s">
        <v>19</v>
      </c>
      <c r="J807" s="53">
        <f>J808</f>
        <v>734.9</v>
      </c>
    </row>
    <row r="808" spans="1:10" hidden="1" x14ac:dyDescent="0.3">
      <c r="A808" s="41" t="s">
        <v>78</v>
      </c>
      <c r="B808" s="16" t="s">
        <v>227</v>
      </c>
      <c r="C808" s="14" t="s">
        <v>47</v>
      </c>
      <c r="D808" s="16" t="s">
        <v>100</v>
      </c>
      <c r="E808" s="19" t="s">
        <v>16</v>
      </c>
      <c r="F808" s="16" t="s">
        <v>17</v>
      </c>
      <c r="G808" s="16" t="s">
        <v>16</v>
      </c>
      <c r="H808" s="15" t="s">
        <v>18</v>
      </c>
      <c r="I808" s="16" t="s">
        <v>19</v>
      </c>
      <c r="J808" s="53">
        <f t="shared" ref="J808" si="27">J809</f>
        <v>734.9</v>
      </c>
    </row>
    <row r="809" spans="1:10" ht="75" hidden="1" x14ac:dyDescent="0.3">
      <c r="A809" s="58" t="s">
        <v>297</v>
      </c>
      <c r="B809" s="16" t="s">
        <v>227</v>
      </c>
      <c r="C809" s="14" t="s">
        <v>47</v>
      </c>
      <c r="D809" s="16" t="s">
        <v>100</v>
      </c>
      <c r="E809" s="19" t="s">
        <v>54</v>
      </c>
      <c r="F809" s="16" t="s">
        <v>17</v>
      </c>
      <c r="G809" s="16" t="s">
        <v>16</v>
      </c>
      <c r="H809" s="15" t="s">
        <v>18</v>
      </c>
      <c r="I809" s="16" t="s">
        <v>19</v>
      </c>
      <c r="J809" s="53">
        <f t="shared" ref="J809:J812" si="28">J810</f>
        <v>734.9</v>
      </c>
    </row>
    <row r="810" spans="1:10" ht="37.5" hidden="1" x14ac:dyDescent="0.3">
      <c r="A810" s="58" t="s">
        <v>266</v>
      </c>
      <c r="B810" s="16" t="s">
        <v>227</v>
      </c>
      <c r="C810" s="14" t="s">
        <v>47</v>
      </c>
      <c r="D810" s="16" t="s">
        <v>100</v>
      </c>
      <c r="E810" s="19" t="s">
        <v>54</v>
      </c>
      <c r="F810" s="16" t="s">
        <v>9</v>
      </c>
      <c r="G810" s="16" t="s">
        <v>16</v>
      </c>
      <c r="H810" s="15" t="s">
        <v>18</v>
      </c>
      <c r="I810" s="16" t="s">
        <v>19</v>
      </c>
      <c r="J810" s="53">
        <f t="shared" si="28"/>
        <v>734.9</v>
      </c>
    </row>
    <row r="811" spans="1:10" ht="37.5" hidden="1" x14ac:dyDescent="0.3">
      <c r="A811" s="58" t="s">
        <v>318</v>
      </c>
      <c r="B811" s="16" t="s">
        <v>227</v>
      </c>
      <c r="C811" s="14" t="s">
        <v>47</v>
      </c>
      <c r="D811" s="16" t="s">
        <v>100</v>
      </c>
      <c r="E811" s="19" t="s">
        <v>54</v>
      </c>
      <c r="F811" s="16" t="s">
        <v>9</v>
      </c>
      <c r="G811" s="16" t="s">
        <v>21</v>
      </c>
      <c r="H811" s="15" t="s">
        <v>18</v>
      </c>
      <c r="I811" s="16" t="s">
        <v>19</v>
      </c>
      <c r="J811" s="53">
        <f t="shared" si="28"/>
        <v>734.9</v>
      </c>
    </row>
    <row r="812" spans="1:10" ht="37.5" hidden="1" x14ac:dyDescent="0.3">
      <c r="A812" s="41" t="s">
        <v>293</v>
      </c>
      <c r="B812" s="16" t="s">
        <v>227</v>
      </c>
      <c r="C812" s="14" t="s">
        <v>47</v>
      </c>
      <c r="D812" s="16" t="s">
        <v>100</v>
      </c>
      <c r="E812" s="19" t="s">
        <v>54</v>
      </c>
      <c r="F812" s="16" t="s">
        <v>9</v>
      </c>
      <c r="G812" s="16" t="s">
        <v>21</v>
      </c>
      <c r="H812" s="15" t="s">
        <v>239</v>
      </c>
      <c r="I812" s="16" t="s">
        <v>19</v>
      </c>
      <c r="J812" s="53">
        <f t="shared" si="28"/>
        <v>734.9</v>
      </c>
    </row>
    <row r="813" spans="1:10" ht="37.5" hidden="1" x14ac:dyDescent="0.3">
      <c r="A813" s="41" t="s">
        <v>35</v>
      </c>
      <c r="B813" s="16" t="s">
        <v>227</v>
      </c>
      <c r="C813" s="15" t="s">
        <v>54</v>
      </c>
      <c r="D813" s="16" t="s">
        <v>100</v>
      </c>
      <c r="E813" s="19" t="s">
        <v>54</v>
      </c>
      <c r="F813" s="16" t="s">
        <v>9</v>
      </c>
      <c r="G813" s="16" t="s">
        <v>21</v>
      </c>
      <c r="H813" s="15" t="s">
        <v>239</v>
      </c>
      <c r="I813" s="16" t="s">
        <v>36</v>
      </c>
      <c r="J813" s="53">
        <v>734.9</v>
      </c>
    </row>
    <row r="814" spans="1:10" hidden="1" x14ac:dyDescent="0.3">
      <c r="A814" s="42" t="s">
        <v>89</v>
      </c>
      <c r="B814" s="16" t="s">
        <v>227</v>
      </c>
      <c r="C814" s="12" t="s">
        <v>70</v>
      </c>
      <c r="D814" s="12" t="s">
        <v>16</v>
      </c>
      <c r="E814" s="13" t="s">
        <v>16</v>
      </c>
      <c r="F814" s="13" t="s">
        <v>17</v>
      </c>
      <c r="G814" s="13" t="s">
        <v>16</v>
      </c>
      <c r="H814" s="12" t="s">
        <v>18</v>
      </c>
      <c r="I814" s="13" t="s">
        <v>19</v>
      </c>
      <c r="J814" s="53">
        <f>J815</f>
        <v>5885.9800000000005</v>
      </c>
    </row>
    <row r="815" spans="1:10" hidden="1" x14ac:dyDescent="0.3">
      <c r="A815" s="42" t="s">
        <v>232</v>
      </c>
      <c r="B815" s="13" t="s">
        <v>227</v>
      </c>
      <c r="C815" s="12" t="s">
        <v>70</v>
      </c>
      <c r="D815" s="12" t="s">
        <v>24</v>
      </c>
      <c r="E815" s="13" t="s">
        <v>16</v>
      </c>
      <c r="F815" s="12" t="s">
        <v>17</v>
      </c>
      <c r="G815" s="13" t="s">
        <v>16</v>
      </c>
      <c r="H815" s="12" t="s">
        <v>18</v>
      </c>
      <c r="I815" s="13" t="s">
        <v>19</v>
      </c>
      <c r="J815" s="52">
        <f>J816</f>
        <v>5885.9800000000005</v>
      </c>
    </row>
    <row r="816" spans="1:10" ht="75" hidden="1" x14ac:dyDescent="0.3">
      <c r="A816" s="41" t="s">
        <v>281</v>
      </c>
      <c r="B816" s="16" t="s">
        <v>227</v>
      </c>
      <c r="C816" s="15" t="s">
        <v>70</v>
      </c>
      <c r="D816" s="15" t="s">
        <v>24</v>
      </c>
      <c r="E816" s="16" t="s">
        <v>55</v>
      </c>
      <c r="F816" s="15" t="s">
        <v>17</v>
      </c>
      <c r="G816" s="16" t="s">
        <v>16</v>
      </c>
      <c r="H816" s="15" t="s">
        <v>18</v>
      </c>
      <c r="I816" s="16" t="s">
        <v>19</v>
      </c>
      <c r="J816" s="53">
        <f>J817+J821</f>
        <v>5885.9800000000005</v>
      </c>
    </row>
    <row r="817" spans="1:10" ht="37.5" hidden="1" x14ac:dyDescent="0.3">
      <c r="A817" s="41" t="s">
        <v>247</v>
      </c>
      <c r="B817" s="16" t="s">
        <v>227</v>
      </c>
      <c r="C817" s="15" t="s">
        <v>70</v>
      </c>
      <c r="D817" s="15" t="s">
        <v>24</v>
      </c>
      <c r="E817" s="16" t="s">
        <v>55</v>
      </c>
      <c r="F817" s="15" t="s">
        <v>9</v>
      </c>
      <c r="G817" s="16" t="s">
        <v>16</v>
      </c>
      <c r="H817" s="15" t="s">
        <v>18</v>
      </c>
      <c r="I817" s="16" t="s">
        <v>19</v>
      </c>
      <c r="J817" s="53">
        <f t="shared" ref="J817:J819" si="29">J818</f>
        <v>1439.93</v>
      </c>
    </row>
    <row r="818" spans="1:10" ht="37.5" hidden="1" x14ac:dyDescent="0.3">
      <c r="A818" s="41" t="s">
        <v>279</v>
      </c>
      <c r="B818" s="16" t="s">
        <v>227</v>
      </c>
      <c r="C818" s="15" t="s">
        <v>70</v>
      </c>
      <c r="D818" s="15" t="s">
        <v>24</v>
      </c>
      <c r="E818" s="16" t="s">
        <v>55</v>
      </c>
      <c r="F818" s="16" t="s">
        <v>9</v>
      </c>
      <c r="G818" s="16" t="s">
        <v>21</v>
      </c>
      <c r="H818" s="15" t="s">
        <v>18</v>
      </c>
      <c r="I818" s="16" t="s">
        <v>19</v>
      </c>
      <c r="J818" s="53">
        <f t="shared" si="29"/>
        <v>1439.93</v>
      </c>
    </row>
    <row r="819" spans="1:10" hidden="1" x14ac:dyDescent="0.3">
      <c r="A819" s="41" t="s">
        <v>282</v>
      </c>
      <c r="B819" s="16" t="s">
        <v>227</v>
      </c>
      <c r="C819" s="15" t="s">
        <v>70</v>
      </c>
      <c r="D819" s="15" t="s">
        <v>24</v>
      </c>
      <c r="E819" s="16" t="s">
        <v>55</v>
      </c>
      <c r="F819" s="16" t="s">
        <v>9</v>
      </c>
      <c r="G819" s="16" t="s">
        <v>21</v>
      </c>
      <c r="H819" s="15" t="s">
        <v>218</v>
      </c>
      <c r="I819" s="16" t="s">
        <v>19</v>
      </c>
      <c r="J819" s="53">
        <f t="shared" si="29"/>
        <v>1439.93</v>
      </c>
    </row>
    <row r="820" spans="1:10" ht="37.5" hidden="1" x14ac:dyDescent="0.3">
      <c r="A820" s="41" t="s">
        <v>35</v>
      </c>
      <c r="B820" s="16" t="s">
        <v>227</v>
      </c>
      <c r="C820" s="15" t="s">
        <v>70</v>
      </c>
      <c r="D820" s="15" t="s">
        <v>24</v>
      </c>
      <c r="E820" s="16" t="s">
        <v>55</v>
      </c>
      <c r="F820" s="16" t="s">
        <v>9</v>
      </c>
      <c r="G820" s="16" t="s">
        <v>21</v>
      </c>
      <c r="H820" s="15" t="s">
        <v>218</v>
      </c>
      <c r="I820" s="16" t="s">
        <v>36</v>
      </c>
      <c r="J820" s="53">
        <v>1439.93</v>
      </c>
    </row>
    <row r="821" spans="1:10" ht="37.5" hidden="1" x14ac:dyDescent="0.3">
      <c r="A821" s="41" t="s">
        <v>283</v>
      </c>
      <c r="B821" s="16" t="s">
        <v>227</v>
      </c>
      <c r="C821" s="15" t="s">
        <v>70</v>
      </c>
      <c r="D821" s="15" t="s">
        <v>24</v>
      </c>
      <c r="E821" s="16" t="s">
        <v>55</v>
      </c>
      <c r="F821" s="16" t="s">
        <v>85</v>
      </c>
      <c r="G821" s="16" t="s">
        <v>16</v>
      </c>
      <c r="H821" s="15" t="s">
        <v>18</v>
      </c>
      <c r="I821" s="16" t="s">
        <v>19</v>
      </c>
      <c r="J821" s="53">
        <f t="shared" ref="J821:J823" si="30">J822</f>
        <v>4446.05</v>
      </c>
    </row>
    <row r="822" spans="1:10" hidden="1" x14ac:dyDescent="0.3">
      <c r="A822" s="41" t="s">
        <v>246</v>
      </c>
      <c r="B822" s="16" t="s">
        <v>227</v>
      </c>
      <c r="C822" s="15" t="s">
        <v>70</v>
      </c>
      <c r="D822" s="15" t="s">
        <v>24</v>
      </c>
      <c r="E822" s="16" t="s">
        <v>55</v>
      </c>
      <c r="F822" s="16" t="s">
        <v>85</v>
      </c>
      <c r="G822" s="16" t="s">
        <v>54</v>
      </c>
      <c r="H822" s="15" t="s">
        <v>18</v>
      </c>
      <c r="I822" s="16" t="s">
        <v>19</v>
      </c>
      <c r="J822" s="53">
        <f t="shared" si="30"/>
        <v>4446.05</v>
      </c>
    </row>
    <row r="823" spans="1:10" hidden="1" x14ac:dyDescent="0.3">
      <c r="A823" s="41" t="s">
        <v>221</v>
      </c>
      <c r="B823" s="16" t="s">
        <v>227</v>
      </c>
      <c r="C823" s="15" t="s">
        <v>70</v>
      </c>
      <c r="D823" s="15" t="s">
        <v>24</v>
      </c>
      <c r="E823" s="16" t="s">
        <v>55</v>
      </c>
      <c r="F823" s="16" t="s">
        <v>85</v>
      </c>
      <c r="G823" s="16" t="s">
        <v>54</v>
      </c>
      <c r="H823" s="15" t="s">
        <v>222</v>
      </c>
      <c r="I823" s="16" t="s">
        <v>19</v>
      </c>
      <c r="J823" s="53">
        <f t="shared" si="30"/>
        <v>4446.05</v>
      </c>
    </row>
    <row r="824" spans="1:10" ht="37.5" hidden="1" x14ac:dyDescent="0.3">
      <c r="A824" s="41" t="s">
        <v>35</v>
      </c>
      <c r="B824" s="16" t="s">
        <v>227</v>
      </c>
      <c r="C824" s="15" t="s">
        <v>70</v>
      </c>
      <c r="D824" s="15" t="s">
        <v>24</v>
      </c>
      <c r="E824" s="16" t="s">
        <v>55</v>
      </c>
      <c r="F824" s="16" t="s">
        <v>85</v>
      </c>
      <c r="G824" s="16" t="s">
        <v>54</v>
      </c>
      <c r="H824" s="15" t="s">
        <v>222</v>
      </c>
      <c r="I824" s="16" t="s">
        <v>36</v>
      </c>
      <c r="J824" s="53">
        <v>4446.05</v>
      </c>
    </row>
    <row r="825" spans="1:10" s="20" customFormat="1" hidden="1" x14ac:dyDescent="0.3">
      <c r="A825" s="84" t="s">
        <v>179</v>
      </c>
      <c r="B825" s="16" t="s">
        <v>227</v>
      </c>
      <c r="C825" s="18" t="s">
        <v>117</v>
      </c>
      <c r="D825" s="12" t="s">
        <v>16</v>
      </c>
      <c r="E825" s="13" t="s">
        <v>16</v>
      </c>
      <c r="F825" s="13" t="s">
        <v>17</v>
      </c>
      <c r="G825" s="13" t="s">
        <v>16</v>
      </c>
      <c r="H825" s="12" t="s">
        <v>18</v>
      </c>
      <c r="I825" s="13" t="s">
        <v>19</v>
      </c>
      <c r="J825" s="53">
        <f>J826</f>
        <v>500</v>
      </c>
    </row>
    <row r="826" spans="1:10" hidden="1" x14ac:dyDescent="0.3">
      <c r="A826" s="41" t="s">
        <v>307</v>
      </c>
      <c r="B826" s="16" t="s">
        <v>227</v>
      </c>
      <c r="C826" s="15" t="s">
        <v>117</v>
      </c>
      <c r="D826" s="15" t="s">
        <v>54</v>
      </c>
      <c r="E826" s="19" t="s">
        <v>16</v>
      </c>
      <c r="F826" s="16" t="s">
        <v>17</v>
      </c>
      <c r="G826" s="16" t="s">
        <v>16</v>
      </c>
      <c r="H826" s="15" t="s">
        <v>18</v>
      </c>
      <c r="I826" s="16" t="s">
        <v>19</v>
      </c>
      <c r="J826" s="53">
        <f>J827</f>
        <v>500</v>
      </c>
    </row>
    <row r="827" spans="1:10" ht="56.25" hidden="1" x14ac:dyDescent="0.3">
      <c r="A827" s="64" t="s">
        <v>351</v>
      </c>
      <c r="B827" s="16" t="s">
        <v>227</v>
      </c>
      <c r="C827" s="19" t="s">
        <v>117</v>
      </c>
      <c r="D827" s="19" t="s">
        <v>54</v>
      </c>
      <c r="E827" s="16" t="s">
        <v>93</v>
      </c>
      <c r="F827" s="16" t="s">
        <v>17</v>
      </c>
      <c r="G827" s="16" t="s">
        <v>16</v>
      </c>
      <c r="H827" s="15" t="s">
        <v>18</v>
      </c>
      <c r="I827" s="16" t="s">
        <v>19</v>
      </c>
      <c r="J827" s="53">
        <f>J828</f>
        <v>500</v>
      </c>
    </row>
    <row r="828" spans="1:10" ht="37.5" hidden="1" x14ac:dyDescent="0.3">
      <c r="A828" s="41" t="s">
        <v>583</v>
      </c>
      <c r="B828" s="16" t="s">
        <v>227</v>
      </c>
      <c r="C828" s="19" t="s">
        <v>117</v>
      </c>
      <c r="D828" s="19" t="s">
        <v>54</v>
      </c>
      <c r="E828" s="16" t="s">
        <v>93</v>
      </c>
      <c r="F828" s="16" t="s">
        <v>17</v>
      </c>
      <c r="G828" s="16" t="s">
        <v>70</v>
      </c>
      <c r="H828" s="15" t="s">
        <v>18</v>
      </c>
      <c r="I828" s="16" t="s">
        <v>19</v>
      </c>
      <c r="J828" s="53">
        <f>J829</f>
        <v>500</v>
      </c>
    </row>
    <row r="829" spans="1:10" hidden="1" x14ac:dyDescent="0.3">
      <c r="A829" s="41" t="s">
        <v>582</v>
      </c>
      <c r="B829" s="16" t="s">
        <v>227</v>
      </c>
      <c r="C829" s="19" t="s">
        <v>117</v>
      </c>
      <c r="D829" s="19" t="s">
        <v>54</v>
      </c>
      <c r="E829" s="16" t="s">
        <v>93</v>
      </c>
      <c r="F829" s="16" t="s">
        <v>17</v>
      </c>
      <c r="G829" s="16" t="s">
        <v>70</v>
      </c>
      <c r="H829" s="15" t="s">
        <v>581</v>
      </c>
      <c r="I829" s="16" t="s">
        <v>19</v>
      </c>
      <c r="J829" s="53">
        <f>J830</f>
        <v>500</v>
      </c>
    </row>
    <row r="830" spans="1:10" ht="37.5" hidden="1" x14ac:dyDescent="0.3">
      <c r="A830" s="41" t="s">
        <v>35</v>
      </c>
      <c r="B830" s="16" t="s">
        <v>227</v>
      </c>
      <c r="C830" s="19" t="s">
        <v>117</v>
      </c>
      <c r="D830" s="19" t="s">
        <v>54</v>
      </c>
      <c r="E830" s="16" t="s">
        <v>93</v>
      </c>
      <c r="F830" s="16" t="s">
        <v>17</v>
      </c>
      <c r="G830" s="16" t="s">
        <v>70</v>
      </c>
      <c r="H830" s="15" t="s">
        <v>581</v>
      </c>
      <c r="I830" s="16" t="s">
        <v>36</v>
      </c>
      <c r="J830" s="53">
        <v>500</v>
      </c>
    </row>
    <row r="831" spans="1:10" ht="56.25" hidden="1" x14ac:dyDescent="0.3">
      <c r="A831" s="66" t="s">
        <v>363</v>
      </c>
      <c r="B831" s="13" t="s">
        <v>228</v>
      </c>
      <c r="C831" s="12" t="s">
        <v>16</v>
      </c>
      <c r="D831" s="12" t="s">
        <v>16</v>
      </c>
      <c r="E831" s="13" t="s">
        <v>16</v>
      </c>
      <c r="F831" s="12" t="s">
        <v>17</v>
      </c>
      <c r="G831" s="13" t="s">
        <v>16</v>
      </c>
      <c r="H831" s="12" t="s">
        <v>18</v>
      </c>
      <c r="I831" s="13" t="s">
        <v>19</v>
      </c>
      <c r="J831" s="52">
        <f>J832+J858+J864+J879+J913+J901+J907</f>
        <v>17044.940000000002</v>
      </c>
    </row>
    <row r="832" spans="1:10" hidden="1" x14ac:dyDescent="0.3">
      <c r="A832" s="64" t="s">
        <v>20</v>
      </c>
      <c r="B832" s="16" t="s">
        <v>228</v>
      </c>
      <c r="C832" s="15" t="s">
        <v>21</v>
      </c>
      <c r="D832" s="15" t="s">
        <v>16</v>
      </c>
      <c r="E832" s="16" t="s">
        <v>16</v>
      </c>
      <c r="F832" s="15" t="s">
        <v>17</v>
      </c>
      <c r="G832" s="16" t="s">
        <v>16</v>
      </c>
      <c r="H832" s="15" t="s">
        <v>18</v>
      </c>
      <c r="I832" s="16" t="s">
        <v>19</v>
      </c>
      <c r="J832" s="53">
        <f>J833+J842</f>
        <v>3837.7</v>
      </c>
    </row>
    <row r="833" spans="1:10" ht="56.25" hidden="1" x14ac:dyDescent="0.3">
      <c r="A833" s="41" t="s">
        <v>46</v>
      </c>
      <c r="B833" s="16" t="s">
        <v>228</v>
      </c>
      <c r="C833" s="14" t="s">
        <v>43</v>
      </c>
      <c r="D833" s="16" t="s">
        <v>54</v>
      </c>
      <c r="E833" s="19" t="s">
        <v>16</v>
      </c>
      <c r="F833" s="16" t="s">
        <v>17</v>
      </c>
      <c r="G833" s="16" t="s">
        <v>16</v>
      </c>
      <c r="H833" s="15" t="s">
        <v>18</v>
      </c>
      <c r="I833" s="16" t="s">
        <v>19</v>
      </c>
      <c r="J833" s="53">
        <f>J834</f>
        <v>3622.7</v>
      </c>
    </row>
    <row r="834" spans="1:10" ht="37.5" hidden="1" x14ac:dyDescent="0.3">
      <c r="A834" s="41" t="s">
        <v>48</v>
      </c>
      <c r="B834" s="16" t="s">
        <v>228</v>
      </c>
      <c r="C834" s="14" t="s">
        <v>43</v>
      </c>
      <c r="D834" s="16" t="s">
        <v>54</v>
      </c>
      <c r="E834" s="16" t="s">
        <v>45</v>
      </c>
      <c r="F834" s="16" t="s">
        <v>17</v>
      </c>
      <c r="G834" s="16" t="s">
        <v>16</v>
      </c>
      <c r="H834" s="15" t="s">
        <v>18</v>
      </c>
      <c r="I834" s="16" t="s">
        <v>19</v>
      </c>
      <c r="J834" s="53">
        <f>J835</f>
        <v>3622.7</v>
      </c>
    </row>
    <row r="835" spans="1:10" ht="37.5" hidden="1" x14ac:dyDescent="0.3">
      <c r="A835" s="41" t="s">
        <v>49</v>
      </c>
      <c r="B835" s="16" t="s">
        <v>228</v>
      </c>
      <c r="C835" s="14" t="s">
        <v>43</v>
      </c>
      <c r="D835" s="16" t="s">
        <v>54</v>
      </c>
      <c r="E835" s="14">
        <v>51</v>
      </c>
      <c r="F835" s="14">
        <v>2</v>
      </c>
      <c r="G835" s="16" t="s">
        <v>16</v>
      </c>
      <c r="H835" s="15" t="s">
        <v>18</v>
      </c>
      <c r="I835" s="16" t="s">
        <v>19</v>
      </c>
      <c r="J835" s="53">
        <f>J836+J840</f>
        <v>3622.7</v>
      </c>
    </row>
    <row r="836" spans="1:10" hidden="1" x14ac:dyDescent="0.3">
      <c r="A836" s="41" t="s">
        <v>33</v>
      </c>
      <c r="B836" s="16" t="s">
        <v>228</v>
      </c>
      <c r="C836" s="14" t="s">
        <v>43</v>
      </c>
      <c r="D836" s="16" t="s">
        <v>54</v>
      </c>
      <c r="E836" s="14">
        <v>51</v>
      </c>
      <c r="F836" s="14">
        <v>2</v>
      </c>
      <c r="G836" s="16" t="s">
        <v>16</v>
      </c>
      <c r="H836" s="15" t="s">
        <v>28</v>
      </c>
      <c r="I836" s="16" t="s">
        <v>19</v>
      </c>
      <c r="J836" s="53">
        <f>J837+J838+J839</f>
        <v>755.37000000000012</v>
      </c>
    </row>
    <row r="837" spans="1:10" ht="75" hidden="1" x14ac:dyDescent="0.3">
      <c r="A837" s="41" t="s">
        <v>34</v>
      </c>
      <c r="B837" s="16" t="s">
        <v>228</v>
      </c>
      <c r="C837" s="15" t="s">
        <v>21</v>
      </c>
      <c r="D837" s="16" t="s">
        <v>54</v>
      </c>
      <c r="E837" s="14">
        <v>51</v>
      </c>
      <c r="F837" s="14">
        <v>2</v>
      </c>
      <c r="G837" s="16" t="s">
        <v>16</v>
      </c>
      <c r="H837" s="15" t="s">
        <v>28</v>
      </c>
      <c r="I837" s="16" t="s">
        <v>29</v>
      </c>
      <c r="J837" s="53">
        <v>60.94</v>
      </c>
    </row>
    <row r="838" spans="1:10" ht="37.5" hidden="1" x14ac:dyDescent="0.3">
      <c r="A838" s="41" t="s">
        <v>35</v>
      </c>
      <c r="B838" s="16" t="s">
        <v>228</v>
      </c>
      <c r="C838" s="15" t="s">
        <v>21</v>
      </c>
      <c r="D838" s="16" t="s">
        <v>54</v>
      </c>
      <c r="E838" s="14">
        <v>51</v>
      </c>
      <c r="F838" s="14">
        <v>2</v>
      </c>
      <c r="G838" s="16" t="s">
        <v>16</v>
      </c>
      <c r="H838" s="15" t="s">
        <v>28</v>
      </c>
      <c r="I838" s="16" t="s">
        <v>36</v>
      </c>
      <c r="J838" s="53">
        <v>682.19</v>
      </c>
    </row>
    <row r="839" spans="1:10" hidden="1" x14ac:dyDescent="0.3">
      <c r="A839" s="93" t="s">
        <v>37</v>
      </c>
      <c r="B839" s="16" t="s">
        <v>228</v>
      </c>
      <c r="C839" s="15" t="s">
        <v>21</v>
      </c>
      <c r="D839" s="16" t="s">
        <v>54</v>
      </c>
      <c r="E839" s="14">
        <v>51</v>
      </c>
      <c r="F839" s="14">
        <v>2</v>
      </c>
      <c r="G839" s="16" t="s">
        <v>16</v>
      </c>
      <c r="H839" s="15" t="s">
        <v>28</v>
      </c>
      <c r="I839" s="16" t="s">
        <v>38</v>
      </c>
      <c r="J839" s="53">
        <v>12.24</v>
      </c>
    </row>
    <row r="840" spans="1:10" ht="37.5" hidden="1" x14ac:dyDescent="0.3">
      <c r="A840" s="41" t="s">
        <v>39</v>
      </c>
      <c r="B840" s="16" t="s">
        <v>228</v>
      </c>
      <c r="C840" s="14" t="s">
        <v>43</v>
      </c>
      <c r="D840" s="16" t="s">
        <v>54</v>
      </c>
      <c r="E840" s="14">
        <v>51</v>
      </c>
      <c r="F840" s="14">
        <v>2</v>
      </c>
      <c r="G840" s="16" t="s">
        <v>16</v>
      </c>
      <c r="H840" s="15" t="s">
        <v>30</v>
      </c>
      <c r="I840" s="16" t="s">
        <v>19</v>
      </c>
      <c r="J840" s="53">
        <f>J841</f>
        <v>2867.33</v>
      </c>
    </row>
    <row r="841" spans="1:10" ht="75" hidden="1" x14ac:dyDescent="0.3">
      <c r="A841" s="41" t="s">
        <v>34</v>
      </c>
      <c r="B841" s="16" t="s">
        <v>228</v>
      </c>
      <c r="C841" s="15" t="s">
        <v>21</v>
      </c>
      <c r="D841" s="16" t="s">
        <v>54</v>
      </c>
      <c r="E841" s="14">
        <v>51</v>
      </c>
      <c r="F841" s="14">
        <v>2</v>
      </c>
      <c r="G841" s="16" t="s">
        <v>16</v>
      </c>
      <c r="H841" s="15" t="s">
        <v>30</v>
      </c>
      <c r="I841" s="16" t="s">
        <v>29</v>
      </c>
      <c r="J841" s="53">
        <v>2867.33</v>
      </c>
    </row>
    <row r="842" spans="1:10" hidden="1" x14ac:dyDescent="0.3">
      <c r="A842" s="42" t="s">
        <v>40</v>
      </c>
      <c r="B842" s="14">
        <v>672</v>
      </c>
      <c r="C842" s="11" t="s">
        <v>43</v>
      </c>
      <c r="D842" s="13">
        <v>13</v>
      </c>
      <c r="E842" s="13" t="s">
        <v>16</v>
      </c>
      <c r="F842" s="13" t="s">
        <v>17</v>
      </c>
      <c r="G842" s="13" t="s">
        <v>16</v>
      </c>
      <c r="H842" s="12" t="s">
        <v>18</v>
      </c>
      <c r="I842" s="13" t="s">
        <v>19</v>
      </c>
      <c r="J842" s="53">
        <f>J843+J849+J854</f>
        <v>215</v>
      </c>
    </row>
    <row r="843" spans="1:10" ht="37.5" hidden="1" x14ac:dyDescent="0.3">
      <c r="A843" s="41" t="s">
        <v>48</v>
      </c>
      <c r="B843" s="14">
        <v>672</v>
      </c>
      <c r="C843" s="14" t="s">
        <v>43</v>
      </c>
      <c r="D843" s="16">
        <v>13</v>
      </c>
      <c r="E843" s="16" t="s">
        <v>45</v>
      </c>
      <c r="F843" s="16" t="s">
        <v>17</v>
      </c>
      <c r="G843" s="16" t="s">
        <v>16</v>
      </c>
      <c r="H843" s="15" t="s">
        <v>18</v>
      </c>
      <c r="I843" s="16" t="s">
        <v>19</v>
      </c>
      <c r="J843" s="53">
        <f>J844</f>
        <v>120</v>
      </c>
    </row>
    <row r="844" spans="1:10" ht="37.5" hidden="1" x14ac:dyDescent="0.3">
      <c r="A844" s="41" t="s">
        <v>62</v>
      </c>
      <c r="B844" s="16" t="s">
        <v>228</v>
      </c>
      <c r="C844" s="19" t="s">
        <v>21</v>
      </c>
      <c r="D844" s="19">
        <v>13</v>
      </c>
      <c r="E844" s="14">
        <v>51</v>
      </c>
      <c r="F844" s="14">
        <v>5</v>
      </c>
      <c r="G844" s="16" t="s">
        <v>16</v>
      </c>
      <c r="H844" s="15" t="s">
        <v>18</v>
      </c>
      <c r="I844" s="16" t="s">
        <v>19</v>
      </c>
      <c r="J844" s="53">
        <f>J847+J845</f>
        <v>120</v>
      </c>
    </row>
    <row r="845" spans="1:10" hidden="1" x14ac:dyDescent="0.3">
      <c r="A845" s="79" t="s">
        <v>302</v>
      </c>
      <c r="B845" s="16" t="s">
        <v>228</v>
      </c>
      <c r="C845" s="19" t="s">
        <v>21</v>
      </c>
      <c r="D845" s="19">
        <v>13</v>
      </c>
      <c r="E845" s="14">
        <v>51</v>
      </c>
      <c r="F845" s="14">
        <v>5</v>
      </c>
      <c r="G845" s="16" t="s">
        <v>16</v>
      </c>
      <c r="H845" s="15" t="s">
        <v>99</v>
      </c>
      <c r="I845" s="16" t="s">
        <v>19</v>
      </c>
      <c r="J845" s="53">
        <f>J846</f>
        <v>40</v>
      </c>
    </row>
    <row r="846" spans="1:10" ht="37.5" hidden="1" x14ac:dyDescent="0.3">
      <c r="A846" s="41" t="s">
        <v>35</v>
      </c>
      <c r="B846" s="16" t="s">
        <v>228</v>
      </c>
      <c r="C846" s="15" t="s">
        <v>21</v>
      </c>
      <c r="D846" s="19">
        <v>13</v>
      </c>
      <c r="E846" s="14">
        <v>51</v>
      </c>
      <c r="F846" s="14">
        <v>5</v>
      </c>
      <c r="G846" s="16" t="s">
        <v>16</v>
      </c>
      <c r="H846" s="15" t="s">
        <v>99</v>
      </c>
      <c r="I846" s="16" t="s">
        <v>36</v>
      </c>
      <c r="J846" s="53">
        <v>40</v>
      </c>
    </row>
    <row r="847" spans="1:10" hidden="1" x14ac:dyDescent="0.3">
      <c r="A847" s="54" t="s">
        <v>65</v>
      </c>
      <c r="B847" s="16" t="s">
        <v>228</v>
      </c>
      <c r="C847" s="19" t="s">
        <v>21</v>
      </c>
      <c r="D847" s="19">
        <v>13</v>
      </c>
      <c r="E847" s="14">
        <v>51</v>
      </c>
      <c r="F847" s="14">
        <v>5</v>
      </c>
      <c r="G847" s="16" t="s">
        <v>16</v>
      </c>
      <c r="H847" s="15" t="s">
        <v>66</v>
      </c>
      <c r="I847" s="16" t="s">
        <v>19</v>
      </c>
      <c r="J847" s="53">
        <f>J848</f>
        <v>80</v>
      </c>
    </row>
    <row r="848" spans="1:10" ht="37.5" hidden="1" x14ac:dyDescent="0.3">
      <c r="A848" s="41" t="s">
        <v>35</v>
      </c>
      <c r="B848" s="16" t="s">
        <v>228</v>
      </c>
      <c r="C848" s="15" t="s">
        <v>21</v>
      </c>
      <c r="D848" s="19">
        <v>13</v>
      </c>
      <c r="E848" s="14">
        <v>51</v>
      </c>
      <c r="F848" s="14">
        <v>5</v>
      </c>
      <c r="G848" s="16" t="s">
        <v>16</v>
      </c>
      <c r="H848" s="15" t="s">
        <v>66</v>
      </c>
      <c r="I848" s="16" t="s">
        <v>36</v>
      </c>
      <c r="J848" s="53">
        <v>80</v>
      </c>
    </row>
    <row r="849" spans="1:10" ht="56.25" hidden="1" x14ac:dyDescent="0.3">
      <c r="A849" s="66" t="s">
        <v>324</v>
      </c>
      <c r="B849" s="14">
        <v>672</v>
      </c>
      <c r="C849" s="19" t="s">
        <v>21</v>
      </c>
      <c r="D849" s="19">
        <v>13</v>
      </c>
      <c r="E849" s="16" t="s">
        <v>256</v>
      </c>
      <c r="F849" s="16" t="s">
        <v>17</v>
      </c>
      <c r="G849" s="16" t="s">
        <v>16</v>
      </c>
      <c r="H849" s="15" t="s">
        <v>18</v>
      </c>
      <c r="I849" s="16" t="s">
        <v>19</v>
      </c>
      <c r="J849" s="53">
        <f>J852</f>
        <v>0</v>
      </c>
    </row>
    <row r="850" spans="1:10" ht="56.25" hidden="1" x14ac:dyDescent="0.3">
      <c r="A850" s="64" t="s">
        <v>487</v>
      </c>
      <c r="B850" s="14">
        <v>672</v>
      </c>
      <c r="C850" s="15" t="s">
        <v>21</v>
      </c>
      <c r="D850" s="19">
        <v>13</v>
      </c>
      <c r="E850" s="16" t="s">
        <v>256</v>
      </c>
      <c r="F850" s="16" t="s">
        <v>26</v>
      </c>
      <c r="G850" s="16" t="s">
        <v>16</v>
      </c>
      <c r="H850" s="15" t="s">
        <v>18</v>
      </c>
      <c r="I850" s="16" t="s">
        <v>19</v>
      </c>
      <c r="J850" s="53">
        <f>J851</f>
        <v>0</v>
      </c>
    </row>
    <row r="851" spans="1:10" ht="56.25" hidden="1" x14ac:dyDescent="0.3">
      <c r="A851" s="64" t="s">
        <v>501</v>
      </c>
      <c r="B851" s="14">
        <v>672</v>
      </c>
      <c r="C851" s="15" t="s">
        <v>21</v>
      </c>
      <c r="D851" s="19">
        <v>13</v>
      </c>
      <c r="E851" s="16" t="s">
        <v>256</v>
      </c>
      <c r="F851" s="16" t="s">
        <v>26</v>
      </c>
      <c r="G851" s="16" t="s">
        <v>70</v>
      </c>
      <c r="H851" s="15" t="s">
        <v>18</v>
      </c>
      <c r="I851" s="16" t="s">
        <v>19</v>
      </c>
      <c r="J851" s="53">
        <f>J852</f>
        <v>0</v>
      </c>
    </row>
    <row r="852" spans="1:10" ht="37.5" hidden="1" x14ac:dyDescent="0.3">
      <c r="A852" s="64" t="s">
        <v>502</v>
      </c>
      <c r="B852" s="14">
        <v>672</v>
      </c>
      <c r="C852" s="15" t="s">
        <v>21</v>
      </c>
      <c r="D852" s="19">
        <v>13</v>
      </c>
      <c r="E852" s="16" t="s">
        <v>256</v>
      </c>
      <c r="F852" s="16" t="s">
        <v>26</v>
      </c>
      <c r="G852" s="16" t="s">
        <v>70</v>
      </c>
      <c r="H852" s="15" t="s">
        <v>500</v>
      </c>
      <c r="I852" s="16" t="s">
        <v>19</v>
      </c>
      <c r="J852" s="53">
        <f>J853</f>
        <v>0</v>
      </c>
    </row>
    <row r="853" spans="1:10" ht="37.5" hidden="1" x14ac:dyDescent="0.3">
      <c r="A853" s="41" t="s">
        <v>35</v>
      </c>
      <c r="B853" s="14">
        <v>672</v>
      </c>
      <c r="C853" s="15" t="s">
        <v>21</v>
      </c>
      <c r="D853" s="19">
        <v>13</v>
      </c>
      <c r="E853" s="16" t="s">
        <v>256</v>
      </c>
      <c r="F853" s="16" t="s">
        <v>26</v>
      </c>
      <c r="G853" s="16" t="s">
        <v>70</v>
      </c>
      <c r="H853" s="15" t="s">
        <v>500</v>
      </c>
      <c r="I853" s="16" t="s">
        <v>36</v>
      </c>
      <c r="J853" s="53">
        <v>0</v>
      </c>
    </row>
    <row r="854" spans="1:10" ht="56.25" x14ac:dyDescent="0.3">
      <c r="A854" s="41" t="s">
        <v>596</v>
      </c>
      <c r="B854" s="14">
        <v>672</v>
      </c>
      <c r="C854" s="15" t="s">
        <v>21</v>
      </c>
      <c r="D854" s="19">
        <v>13</v>
      </c>
      <c r="E854" s="16" t="s">
        <v>88</v>
      </c>
      <c r="F854" s="15" t="s">
        <v>17</v>
      </c>
      <c r="G854" s="16" t="s">
        <v>16</v>
      </c>
      <c r="H854" s="15" t="s">
        <v>18</v>
      </c>
      <c r="I854" s="16" t="s">
        <v>19</v>
      </c>
      <c r="J854" s="53">
        <f>J855</f>
        <v>95</v>
      </c>
    </row>
    <row r="855" spans="1:10" ht="56.25" x14ac:dyDescent="0.3">
      <c r="A855" s="41" t="s">
        <v>595</v>
      </c>
      <c r="B855" s="14">
        <v>672</v>
      </c>
      <c r="C855" s="15" t="s">
        <v>21</v>
      </c>
      <c r="D855" s="19">
        <v>13</v>
      </c>
      <c r="E855" s="16" t="s">
        <v>88</v>
      </c>
      <c r="F855" s="15" t="s">
        <v>17</v>
      </c>
      <c r="G855" s="16" t="s">
        <v>21</v>
      </c>
      <c r="H855" s="15" t="s">
        <v>18</v>
      </c>
      <c r="I855" s="16" t="s">
        <v>19</v>
      </c>
      <c r="J855" s="53">
        <f>J856</f>
        <v>95</v>
      </c>
    </row>
    <row r="856" spans="1:10" ht="37.5" x14ac:dyDescent="0.3">
      <c r="A856" s="41" t="s">
        <v>502</v>
      </c>
      <c r="B856" s="14">
        <v>672</v>
      </c>
      <c r="C856" s="15" t="s">
        <v>21</v>
      </c>
      <c r="D856" s="19">
        <v>13</v>
      </c>
      <c r="E856" s="16" t="s">
        <v>88</v>
      </c>
      <c r="F856" s="15" t="s">
        <v>17</v>
      </c>
      <c r="G856" s="16" t="s">
        <v>21</v>
      </c>
      <c r="H856" s="15" t="s">
        <v>500</v>
      </c>
      <c r="I856" s="16" t="s">
        <v>19</v>
      </c>
      <c r="J856" s="53">
        <f>J857</f>
        <v>95</v>
      </c>
    </row>
    <row r="857" spans="1:10" ht="37.5" x14ac:dyDescent="0.3">
      <c r="A857" s="41" t="s">
        <v>35</v>
      </c>
      <c r="B857" s="14">
        <v>672</v>
      </c>
      <c r="C857" s="15" t="s">
        <v>21</v>
      </c>
      <c r="D857" s="19">
        <v>13</v>
      </c>
      <c r="E857" s="16" t="s">
        <v>88</v>
      </c>
      <c r="F857" s="15" t="s">
        <v>17</v>
      </c>
      <c r="G857" s="16" t="s">
        <v>21</v>
      </c>
      <c r="H857" s="15" t="s">
        <v>500</v>
      </c>
      <c r="I857" s="16" t="s">
        <v>36</v>
      </c>
      <c r="J857" s="53">
        <v>95</v>
      </c>
    </row>
    <row r="858" spans="1:10" hidden="1" x14ac:dyDescent="0.3">
      <c r="A858" s="42" t="s">
        <v>75</v>
      </c>
      <c r="B858" s="13" t="s">
        <v>228</v>
      </c>
      <c r="C858" s="13" t="s">
        <v>24</v>
      </c>
      <c r="D858" s="12">
        <v>0</v>
      </c>
      <c r="E858" s="11">
        <v>0</v>
      </c>
      <c r="F858" s="11">
        <v>0</v>
      </c>
      <c r="G858" s="13" t="s">
        <v>16</v>
      </c>
      <c r="H858" s="12" t="s">
        <v>18</v>
      </c>
      <c r="I858" s="13" t="s">
        <v>19</v>
      </c>
      <c r="J858" s="52">
        <f>J859</f>
        <v>32</v>
      </c>
    </row>
    <row r="859" spans="1:10" ht="37.5" hidden="1" x14ac:dyDescent="0.3">
      <c r="A859" s="41" t="s">
        <v>374</v>
      </c>
      <c r="B859" s="16" t="s">
        <v>228</v>
      </c>
      <c r="C859" s="16" t="s">
        <v>24</v>
      </c>
      <c r="D859" s="16">
        <v>10</v>
      </c>
      <c r="E859" s="14">
        <v>0</v>
      </c>
      <c r="F859" s="14">
        <v>0</v>
      </c>
      <c r="G859" s="16" t="s">
        <v>16</v>
      </c>
      <c r="H859" s="15" t="s">
        <v>18</v>
      </c>
      <c r="I859" s="16" t="s">
        <v>19</v>
      </c>
      <c r="J859" s="53">
        <f t="shared" ref="J859:J862" si="31">J860</f>
        <v>32</v>
      </c>
    </row>
    <row r="860" spans="1:10" ht="75" hidden="1" x14ac:dyDescent="0.3">
      <c r="A860" s="58" t="s">
        <v>268</v>
      </c>
      <c r="B860" s="16" t="s">
        <v>228</v>
      </c>
      <c r="C860" s="16" t="s">
        <v>24</v>
      </c>
      <c r="D860" s="16">
        <v>10</v>
      </c>
      <c r="E860" s="19" t="s">
        <v>24</v>
      </c>
      <c r="F860" s="14">
        <v>0</v>
      </c>
      <c r="G860" s="16" t="s">
        <v>16</v>
      </c>
      <c r="H860" s="15" t="s">
        <v>18</v>
      </c>
      <c r="I860" s="16" t="s">
        <v>19</v>
      </c>
      <c r="J860" s="53">
        <f>J861</f>
        <v>32</v>
      </c>
    </row>
    <row r="861" spans="1:10" ht="37.5" hidden="1" x14ac:dyDescent="0.3">
      <c r="A861" s="51" t="s">
        <v>182</v>
      </c>
      <c r="B861" s="16" t="s">
        <v>228</v>
      </c>
      <c r="C861" s="14" t="s">
        <v>23</v>
      </c>
      <c r="D861" s="16">
        <v>10</v>
      </c>
      <c r="E861" s="19" t="s">
        <v>24</v>
      </c>
      <c r="F861" s="16" t="s">
        <v>17</v>
      </c>
      <c r="G861" s="16" t="s">
        <v>44</v>
      </c>
      <c r="H861" s="15" t="s">
        <v>18</v>
      </c>
      <c r="I861" s="16" t="s">
        <v>19</v>
      </c>
      <c r="J861" s="53">
        <f>J862</f>
        <v>32</v>
      </c>
    </row>
    <row r="862" spans="1:10" ht="75" hidden="1" x14ac:dyDescent="0.3">
      <c r="A862" s="73" t="s">
        <v>209</v>
      </c>
      <c r="B862" s="16" t="s">
        <v>228</v>
      </c>
      <c r="C862" s="14" t="s">
        <v>23</v>
      </c>
      <c r="D862" s="16">
        <v>10</v>
      </c>
      <c r="E862" s="19" t="s">
        <v>24</v>
      </c>
      <c r="F862" s="16" t="s">
        <v>17</v>
      </c>
      <c r="G862" s="16" t="s">
        <v>44</v>
      </c>
      <c r="H862" s="15" t="s">
        <v>365</v>
      </c>
      <c r="I862" s="16" t="s">
        <v>19</v>
      </c>
      <c r="J862" s="53">
        <f t="shared" si="31"/>
        <v>32</v>
      </c>
    </row>
    <row r="863" spans="1:10" ht="37.5" hidden="1" x14ac:dyDescent="0.3">
      <c r="A863" s="41" t="s">
        <v>35</v>
      </c>
      <c r="B863" s="16" t="s">
        <v>228</v>
      </c>
      <c r="C863" s="15" t="s">
        <v>24</v>
      </c>
      <c r="D863" s="16">
        <v>10</v>
      </c>
      <c r="E863" s="19" t="s">
        <v>24</v>
      </c>
      <c r="F863" s="16" t="s">
        <v>17</v>
      </c>
      <c r="G863" s="16" t="s">
        <v>44</v>
      </c>
      <c r="H863" s="15" t="s">
        <v>365</v>
      </c>
      <c r="I863" s="16" t="s">
        <v>36</v>
      </c>
      <c r="J863" s="53">
        <v>32</v>
      </c>
    </row>
    <row r="864" spans="1:10" hidden="1" x14ac:dyDescent="0.3">
      <c r="A864" s="60" t="s">
        <v>77</v>
      </c>
      <c r="B864" s="16" t="s">
        <v>228</v>
      </c>
      <c r="C864" s="12" t="s">
        <v>54</v>
      </c>
      <c r="D864" s="12" t="s">
        <v>16</v>
      </c>
      <c r="E864" s="18" t="s">
        <v>16</v>
      </c>
      <c r="F864" s="13" t="s">
        <v>17</v>
      </c>
      <c r="G864" s="13" t="s">
        <v>16</v>
      </c>
      <c r="H864" s="12" t="s">
        <v>18</v>
      </c>
      <c r="I864" s="13" t="s">
        <v>19</v>
      </c>
      <c r="J864" s="53">
        <f>J865</f>
        <v>2601.1099999999997</v>
      </c>
    </row>
    <row r="865" spans="1:10" hidden="1" x14ac:dyDescent="0.3">
      <c r="A865" s="41" t="s">
        <v>78</v>
      </c>
      <c r="B865" s="16" t="s">
        <v>228</v>
      </c>
      <c r="C865" s="14" t="s">
        <v>47</v>
      </c>
      <c r="D865" s="16" t="s">
        <v>100</v>
      </c>
      <c r="E865" s="19" t="s">
        <v>16</v>
      </c>
      <c r="F865" s="16" t="s">
        <v>17</v>
      </c>
      <c r="G865" s="16" t="s">
        <v>16</v>
      </c>
      <c r="H865" s="15" t="s">
        <v>18</v>
      </c>
      <c r="I865" s="16" t="s">
        <v>19</v>
      </c>
      <c r="J865" s="53">
        <f>J866</f>
        <v>2601.1099999999997</v>
      </c>
    </row>
    <row r="866" spans="1:10" ht="75" hidden="1" x14ac:dyDescent="0.3">
      <c r="A866" s="58" t="s">
        <v>297</v>
      </c>
      <c r="B866" s="16" t="s">
        <v>228</v>
      </c>
      <c r="C866" s="14" t="s">
        <v>47</v>
      </c>
      <c r="D866" s="16" t="s">
        <v>100</v>
      </c>
      <c r="E866" s="19" t="s">
        <v>54</v>
      </c>
      <c r="F866" s="16" t="s">
        <v>17</v>
      </c>
      <c r="G866" s="16" t="s">
        <v>16</v>
      </c>
      <c r="H866" s="15" t="s">
        <v>18</v>
      </c>
      <c r="I866" s="16" t="s">
        <v>19</v>
      </c>
      <c r="J866" s="53">
        <f>J872+J876+J867</f>
        <v>2601.1099999999997</v>
      </c>
    </row>
    <row r="867" spans="1:10" ht="37.5" hidden="1" x14ac:dyDescent="0.3">
      <c r="A867" s="41" t="s">
        <v>431</v>
      </c>
      <c r="B867" s="16" t="s">
        <v>228</v>
      </c>
      <c r="C867" s="14" t="s">
        <v>47</v>
      </c>
      <c r="D867" s="16" t="s">
        <v>100</v>
      </c>
      <c r="E867" s="19" t="s">
        <v>54</v>
      </c>
      <c r="F867" s="16" t="s">
        <v>85</v>
      </c>
      <c r="G867" s="16" t="s">
        <v>16</v>
      </c>
      <c r="H867" s="15" t="s">
        <v>18</v>
      </c>
      <c r="I867" s="16" t="s">
        <v>19</v>
      </c>
      <c r="J867" s="53">
        <f>J868</f>
        <v>1867.03</v>
      </c>
    </row>
    <row r="868" spans="1:10" ht="37.5" hidden="1" x14ac:dyDescent="0.3">
      <c r="A868" s="58" t="s">
        <v>815</v>
      </c>
      <c r="B868" s="16" t="s">
        <v>228</v>
      </c>
      <c r="C868" s="14" t="s">
        <v>47</v>
      </c>
      <c r="D868" s="16" t="s">
        <v>100</v>
      </c>
      <c r="E868" s="19" t="s">
        <v>54</v>
      </c>
      <c r="F868" s="16" t="s">
        <v>85</v>
      </c>
      <c r="G868" s="16" t="s">
        <v>67</v>
      </c>
      <c r="H868" s="15" t="s">
        <v>18</v>
      </c>
      <c r="I868" s="16" t="s">
        <v>19</v>
      </c>
      <c r="J868" s="53">
        <f>J869</f>
        <v>1867.03</v>
      </c>
    </row>
    <row r="869" spans="1:10" ht="56.25" hidden="1" x14ac:dyDescent="0.3">
      <c r="A869" s="58" t="s">
        <v>817</v>
      </c>
      <c r="B869" s="16" t="s">
        <v>228</v>
      </c>
      <c r="C869" s="14" t="s">
        <v>47</v>
      </c>
      <c r="D869" s="16" t="s">
        <v>100</v>
      </c>
      <c r="E869" s="19" t="s">
        <v>54</v>
      </c>
      <c r="F869" s="16" t="s">
        <v>85</v>
      </c>
      <c r="G869" s="16" t="s">
        <v>67</v>
      </c>
      <c r="H869" s="15" t="s">
        <v>816</v>
      </c>
      <c r="I869" s="16" t="s">
        <v>19</v>
      </c>
      <c r="J869" s="53">
        <f>J870</f>
        <v>1867.03</v>
      </c>
    </row>
    <row r="870" spans="1:10" ht="75" hidden="1" x14ac:dyDescent="0.3">
      <c r="A870" s="58" t="s">
        <v>818</v>
      </c>
      <c r="B870" s="16" t="s">
        <v>228</v>
      </c>
      <c r="C870" s="14" t="s">
        <v>47</v>
      </c>
      <c r="D870" s="16" t="s">
        <v>100</v>
      </c>
      <c r="E870" s="19" t="s">
        <v>54</v>
      </c>
      <c r="F870" s="16" t="s">
        <v>85</v>
      </c>
      <c r="G870" s="16" t="s">
        <v>67</v>
      </c>
      <c r="H870" s="15" t="s">
        <v>814</v>
      </c>
      <c r="I870" s="16" t="s">
        <v>19</v>
      </c>
      <c r="J870" s="53">
        <f>J871</f>
        <v>1867.03</v>
      </c>
    </row>
    <row r="871" spans="1:10" ht="37.5" hidden="1" x14ac:dyDescent="0.3">
      <c r="A871" s="41" t="s">
        <v>35</v>
      </c>
      <c r="B871" s="16" t="s">
        <v>228</v>
      </c>
      <c r="C871" s="14" t="s">
        <v>47</v>
      </c>
      <c r="D871" s="16" t="s">
        <v>100</v>
      </c>
      <c r="E871" s="19" t="s">
        <v>54</v>
      </c>
      <c r="F871" s="16" t="s">
        <v>85</v>
      </c>
      <c r="G871" s="16" t="s">
        <v>67</v>
      </c>
      <c r="H871" s="15" t="s">
        <v>814</v>
      </c>
      <c r="I871" s="16" t="s">
        <v>36</v>
      </c>
      <c r="J871" s="53">
        <v>1867.03</v>
      </c>
    </row>
    <row r="872" spans="1:10" ht="37.5" hidden="1" x14ac:dyDescent="0.3">
      <c r="A872" s="58" t="s">
        <v>266</v>
      </c>
      <c r="B872" s="16" t="s">
        <v>228</v>
      </c>
      <c r="C872" s="14" t="s">
        <v>47</v>
      </c>
      <c r="D872" s="16" t="s">
        <v>100</v>
      </c>
      <c r="E872" s="19" t="s">
        <v>54</v>
      </c>
      <c r="F872" s="16" t="s">
        <v>9</v>
      </c>
      <c r="G872" s="16" t="s">
        <v>16</v>
      </c>
      <c r="H872" s="15" t="s">
        <v>18</v>
      </c>
      <c r="I872" s="16" t="s">
        <v>19</v>
      </c>
      <c r="J872" s="53">
        <f t="shared" ref="J872:J874" si="32">J873</f>
        <v>384.08</v>
      </c>
    </row>
    <row r="873" spans="1:10" ht="37.5" hidden="1" x14ac:dyDescent="0.3">
      <c r="A873" s="58" t="s">
        <v>318</v>
      </c>
      <c r="B873" s="16" t="s">
        <v>228</v>
      </c>
      <c r="C873" s="14" t="s">
        <v>47</v>
      </c>
      <c r="D873" s="16" t="s">
        <v>100</v>
      </c>
      <c r="E873" s="19" t="s">
        <v>54</v>
      </c>
      <c r="F873" s="16" t="s">
        <v>9</v>
      </c>
      <c r="G873" s="16" t="s">
        <v>21</v>
      </c>
      <c r="H873" s="15" t="s">
        <v>18</v>
      </c>
      <c r="I873" s="16" t="s">
        <v>19</v>
      </c>
      <c r="J873" s="53">
        <f t="shared" si="32"/>
        <v>384.08</v>
      </c>
    </row>
    <row r="874" spans="1:10" ht="37.5" hidden="1" x14ac:dyDescent="0.3">
      <c r="A874" s="41" t="s">
        <v>293</v>
      </c>
      <c r="B874" s="16" t="s">
        <v>228</v>
      </c>
      <c r="C874" s="14" t="s">
        <v>47</v>
      </c>
      <c r="D874" s="16" t="s">
        <v>100</v>
      </c>
      <c r="E874" s="19" t="s">
        <v>54</v>
      </c>
      <c r="F874" s="16" t="s">
        <v>9</v>
      </c>
      <c r="G874" s="16" t="s">
        <v>21</v>
      </c>
      <c r="H874" s="15" t="s">
        <v>239</v>
      </c>
      <c r="I874" s="16" t="s">
        <v>19</v>
      </c>
      <c r="J874" s="53">
        <f t="shared" si="32"/>
        <v>384.08</v>
      </c>
    </row>
    <row r="875" spans="1:10" ht="37.5" hidden="1" x14ac:dyDescent="0.3">
      <c r="A875" s="41" t="s">
        <v>35</v>
      </c>
      <c r="B875" s="16" t="s">
        <v>228</v>
      </c>
      <c r="C875" s="15" t="s">
        <v>54</v>
      </c>
      <c r="D875" s="16" t="s">
        <v>100</v>
      </c>
      <c r="E875" s="19" t="s">
        <v>54</v>
      </c>
      <c r="F875" s="16" t="s">
        <v>9</v>
      </c>
      <c r="G875" s="16" t="s">
        <v>21</v>
      </c>
      <c r="H875" s="15" t="s">
        <v>239</v>
      </c>
      <c r="I875" s="16" t="s">
        <v>36</v>
      </c>
      <c r="J875" s="53">
        <v>384.08</v>
      </c>
    </row>
    <row r="876" spans="1:10" ht="37.5" hidden="1" x14ac:dyDescent="0.3">
      <c r="A876" s="58" t="s">
        <v>319</v>
      </c>
      <c r="B876" s="16" t="s">
        <v>228</v>
      </c>
      <c r="C876" s="14" t="s">
        <v>47</v>
      </c>
      <c r="D876" s="16" t="s">
        <v>100</v>
      </c>
      <c r="E876" s="19" t="s">
        <v>54</v>
      </c>
      <c r="F876" s="16" t="s">
        <v>9</v>
      </c>
      <c r="G876" s="16" t="s">
        <v>44</v>
      </c>
      <c r="H876" s="15" t="s">
        <v>18</v>
      </c>
      <c r="I876" s="16" t="s">
        <v>19</v>
      </c>
      <c r="J876" s="53">
        <f>J877</f>
        <v>350</v>
      </c>
    </row>
    <row r="877" spans="1:10" ht="37.5" hidden="1" x14ac:dyDescent="0.3">
      <c r="A877" s="41" t="s">
        <v>293</v>
      </c>
      <c r="B877" s="16" t="s">
        <v>228</v>
      </c>
      <c r="C877" s="14" t="s">
        <v>47</v>
      </c>
      <c r="D877" s="16" t="s">
        <v>100</v>
      </c>
      <c r="E877" s="19" t="s">
        <v>54</v>
      </c>
      <c r="F877" s="16" t="s">
        <v>9</v>
      </c>
      <c r="G877" s="16" t="s">
        <v>44</v>
      </c>
      <c r="H877" s="15" t="s">
        <v>239</v>
      </c>
      <c r="I877" s="16" t="s">
        <v>19</v>
      </c>
      <c r="J877" s="53">
        <f>J878</f>
        <v>350</v>
      </c>
    </row>
    <row r="878" spans="1:10" ht="37.5" hidden="1" x14ac:dyDescent="0.3">
      <c r="A878" s="41" t="s">
        <v>35</v>
      </c>
      <c r="B878" s="16" t="s">
        <v>228</v>
      </c>
      <c r="C878" s="15" t="s">
        <v>54</v>
      </c>
      <c r="D878" s="16" t="s">
        <v>100</v>
      </c>
      <c r="E878" s="19" t="s">
        <v>54</v>
      </c>
      <c r="F878" s="16" t="s">
        <v>9</v>
      </c>
      <c r="G878" s="16" t="s">
        <v>44</v>
      </c>
      <c r="H878" s="15" t="s">
        <v>239</v>
      </c>
      <c r="I878" s="16" t="s">
        <v>36</v>
      </c>
      <c r="J878" s="53">
        <v>350</v>
      </c>
    </row>
    <row r="879" spans="1:10" hidden="1" x14ac:dyDescent="0.3">
      <c r="A879" s="42" t="s">
        <v>89</v>
      </c>
      <c r="B879" s="15" t="s">
        <v>228</v>
      </c>
      <c r="C879" s="12" t="s">
        <v>70</v>
      </c>
      <c r="D879" s="12" t="s">
        <v>16</v>
      </c>
      <c r="E879" s="13" t="s">
        <v>16</v>
      </c>
      <c r="F879" s="13" t="s">
        <v>17</v>
      </c>
      <c r="G879" s="13" t="s">
        <v>16</v>
      </c>
      <c r="H879" s="12" t="s">
        <v>18</v>
      </c>
      <c r="I879" s="13" t="s">
        <v>19</v>
      </c>
      <c r="J879" s="53">
        <f>J880+J886</f>
        <v>6732.09</v>
      </c>
    </row>
    <row r="880" spans="1:10" hidden="1" x14ac:dyDescent="0.3">
      <c r="A880" s="41" t="s">
        <v>216</v>
      </c>
      <c r="B880" s="15" t="s">
        <v>228</v>
      </c>
      <c r="C880" s="15" t="s">
        <v>70</v>
      </c>
      <c r="D880" s="15" t="s">
        <v>44</v>
      </c>
      <c r="E880" s="16" t="s">
        <v>16</v>
      </c>
      <c r="F880" s="16" t="s">
        <v>17</v>
      </c>
      <c r="G880" s="16" t="s">
        <v>16</v>
      </c>
      <c r="H880" s="15" t="s">
        <v>18</v>
      </c>
      <c r="I880" s="16" t="s">
        <v>19</v>
      </c>
      <c r="J880" s="53">
        <f t="shared" ref="J880:J884" si="33">J881</f>
        <v>2.5</v>
      </c>
    </row>
    <row r="881" spans="1:10" ht="75" hidden="1" x14ac:dyDescent="0.3">
      <c r="A881" s="41" t="s">
        <v>278</v>
      </c>
      <c r="B881" s="15" t="s">
        <v>228</v>
      </c>
      <c r="C881" s="15" t="s">
        <v>70</v>
      </c>
      <c r="D881" s="15" t="s">
        <v>44</v>
      </c>
      <c r="E881" s="16" t="s">
        <v>55</v>
      </c>
      <c r="F881" s="16" t="s">
        <v>17</v>
      </c>
      <c r="G881" s="16" t="s">
        <v>16</v>
      </c>
      <c r="H881" s="15" t="s">
        <v>18</v>
      </c>
      <c r="I881" s="16" t="s">
        <v>19</v>
      </c>
      <c r="J881" s="53">
        <f t="shared" si="33"/>
        <v>2.5</v>
      </c>
    </row>
    <row r="882" spans="1:10" ht="37.5" hidden="1" x14ac:dyDescent="0.3">
      <c r="A882" s="41" t="s">
        <v>275</v>
      </c>
      <c r="B882" s="15" t="s">
        <v>228</v>
      </c>
      <c r="C882" s="15" t="s">
        <v>70</v>
      </c>
      <c r="D882" s="15" t="s">
        <v>44</v>
      </c>
      <c r="E882" s="16" t="s">
        <v>55</v>
      </c>
      <c r="F882" s="16" t="s">
        <v>26</v>
      </c>
      <c r="G882" s="16" t="s">
        <v>16</v>
      </c>
      <c r="H882" s="15" t="s">
        <v>18</v>
      </c>
      <c r="I882" s="16" t="s">
        <v>19</v>
      </c>
      <c r="J882" s="53">
        <f t="shared" si="33"/>
        <v>2.5</v>
      </c>
    </row>
    <row r="883" spans="1:10" hidden="1" x14ac:dyDescent="0.3">
      <c r="A883" s="41" t="s">
        <v>285</v>
      </c>
      <c r="B883" s="14">
        <v>672</v>
      </c>
      <c r="C883" s="15" t="s">
        <v>70</v>
      </c>
      <c r="D883" s="15" t="s">
        <v>44</v>
      </c>
      <c r="E883" s="16" t="s">
        <v>55</v>
      </c>
      <c r="F883" s="16" t="s">
        <v>26</v>
      </c>
      <c r="G883" s="16" t="s">
        <v>21</v>
      </c>
      <c r="H883" s="15" t="s">
        <v>18</v>
      </c>
      <c r="I883" s="16" t="s">
        <v>19</v>
      </c>
      <c r="J883" s="53">
        <f t="shared" si="33"/>
        <v>2.5</v>
      </c>
    </row>
    <row r="884" spans="1:10" hidden="1" x14ac:dyDescent="0.3">
      <c r="A884" s="41" t="s">
        <v>347</v>
      </c>
      <c r="B884" s="14">
        <v>672</v>
      </c>
      <c r="C884" s="15" t="s">
        <v>70</v>
      </c>
      <c r="D884" s="15" t="s">
        <v>44</v>
      </c>
      <c r="E884" s="16" t="s">
        <v>55</v>
      </c>
      <c r="F884" s="16" t="s">
        <v>26</v>
      </c>
      <c r="G884" s="16" t="s">
        <v>21</v>
      </c>
      <c r="H884" s="15" t="s">
        <v>277</v>
      </c>
      <c r="I884" s="16" t="s">
        <v>19</v>
      </c>
      <c r="J884" s="53">
        <f t="shared" si="33"/>
        <v>2.5</v>
      </c>
    </row>
    <row r="885" spans="1:10" ht="37.5" hidden="1" x14ac:dyDescent="0.3">
      <c r="A885" s="41" t="s">
        <v>35</v>
      </c>
      <c r="B885" s="14">
        <v>672</v>
      </c>
      <c r="C885" s="15" t="s">
        <v>70</v>
      </c>
      <c r="D885" s="15" t="s">
        <v>44</v>
      </c>
      <c r="E885" s="16" t="s">
        <v>55</v>
      </c>
      <c r="F885" s="16" t="s">
        <v>26</v>
      </c>
      <c r="G885" s="16" t="s">
        <v>21</v>
      </c>
      <c r="H885" s="15" t="s">
        <v>277</v>
      </c>
      <c r="I885" s="16" t="s">
        <v>36</v>
      </c>
      <c r="J885" s="53">
        <v>2.5</v>
      </c>
    </row>
    <row r="886" spans="1:10" hidden="1" x14ac:dyDescent="0.3">
      <c r="A886" s="41" t="s">
        <v>232</v>
      </c>
      <c r="B886" s="15" t="s">
        <v>228</v>
      </c>
      <c r="C886" s="15" t="s">
        <v>70</v>
      </c>
      <c r="D886" s="15" t="s">
        <v>24</v>
      </c>
      <c r="E886" s="16" t="s">
        <v>16</v>
      </c>
      <c r="F886" s="15" t="s">
        <v>17</v>
      </c>
      <c r="G886" s="16" t="s">
        <v>16</v>
      </c>
      <c r="H886" s="15" t="s">
        <v>18</v>
      </c>
      <c r="I886" s="16" t="s">
        <v>19</v>
      </c>
      <c r="J886" s="53">
        <f>J887</f>
        <v>6729.59</v>
      </c>
    </row>
    <row r="887" spans="1:10" ht="75" hidden="1" x14ac:dyDescent="0.3">
      <c r="A887" s="41" t="s">
        <v>278</v>
      </c>
      <c r="B887" s="15" t="s">
        <v>228</v>
      </c>
      <c r="C887" s="15" t="s">
        <v>70</v>
      </c>
      <c r="D887" s="15" t="s">
        <v>24</v>
      </c>
      <c r="E887" s="16" t="s">
        <v>55</v>
      </c>
      <c r="F887" s="16" t="s">
        <v>17</v>
      </c>
      <c r="G887" s="16" t="s">
        <v>16</v>
      </c>
      <c r="H887" s="15" t="s">
        <v>18</v>
      </c>
      <c r="I887" s="16" t="s">
        <v>19</v>
      </c>
      <c r="J887" s="53">
        <f>J888+J897</f>
        <v>6729.59</v>
      </c>
    </row>
    <row r="888" spans="1:10" ht="37.5" hidden="1" x14ac:dyDescent="0.3">
      <c r="A888" s="78" t="s">
        <v>286</v>
      </c>
      <c r="B888" s="15" t="s">
        <v>228</v>
      </c>
      <c r="C888" s="15" t="s">
        <v>70</v>
      </c>
      <c r="D888" s="15" t="s">
        <v>24</v>
      </c>
      <c r="E888" s="16" t="s">
        <v>55</v>
      </c>
      <c r="F888" s="16" t="s">
        <v>85</v>
      </c>
      <c r="G888" s="16" t="s">
        <v>16</v>
      </c>
      <c r="H888" s="15" t="s">
        <v>18</v>
      </c>
      <c r="I888" s="16" t="s">
        <v>19</v>
      </c>
      <c r="J888" s="53">
        <f>J889+J892</f>
        <v>4932.37</v>
      </c>
    </row>
    <row r="889" spans="1:10" hidden="1" x14ac:dyDescent="0.3">
      <c r="A889" s="41" t="s">
        <v>246</v>
      </c>
      <c r="B889" s="15" t="s">
        <v>228</v>
      </c>
      <c r="C889" s="15" t="s">
        <v>70</v>
      </c>
      <c r="D889" s="15" t="s">
        <v>24</v>
      </c>
      <c r="E889" s="16" t="s">
        <v>55</v>
      </c>
      <c r="F889" s="16" t="s">
        <v>85</v>
      </c>
      <c r="G889" s="16" t="s">
        <v>54</v>
      </c>
      <c r="H889" s="15" t="s">
        <v>18</v>
      </c>
      <c r="I889" s="16" t="s">
        <v>19</v>
      </c>
      <c r="J889" s="53">
        <f t="shared" ref="J889:J890" si="34">J890</f>
        <v>2524.67</v>
      </c>
    </row>
    <row r="890" spans="1:10" hidden="1" x14ac:dyDescent="0.3">
      <c r="A890" s="41" t="s">
        <v>221</v>
      </c>
      <c r="B890" s="14">
        <v>672</v>
      </c>
      <c r="C890" s="15" t="s">
        <v>70</v>
      </c>
      <c r="D890" s="15" t="s">
        <v>24</v>
      </c>
      <c r="E890" s="16" t="s">
        <v>55</v>
      </c>
      <c r="F890" s="16" t="s">
        <v>85</v>
      </c>
      <c r="G890" s="16" t="s">
        <v>54</v>
      </c>
      <c r="H890" s="15" t="s">
        <v>222</v>
      </c>
      <c r="I890" s="16" t="s">
        <v>19</v>
      </c>
      <c r="J890" s="53">
        <f t="shared" si="34"/>
        <v>2524.67</v>
      </c>
    </row>
    <row r="891" spans="1:10" ht="37.5" hidden="1" x14ac:dyDescent="0.3">
      <c r="A891" s="41" t="s">
        <v>35</v>
      </c>
      <c r="B891" s="14">
        <v>672</v>
      </c>
      <c r="C891" s="15" t="s">
        <v>70</v>
      </c>
      <c r="D891" s="15" t="s">
        <v>24</v>
      </c>
      <c r="E891" s="16" t="s">
        <v>55</v>
      </c>
      <c r="F891" s="16" t="s">
        <v>85</v>
      </c>
      <c r="G891" s="16" t="s">
        <v>54</v>
      </c>
      <c r="H891" s="15" t="s">
        <v>222</v>
      </c>
      <c r="I891" s="16" t="s">
        <v>36</v>
      </c>
      <c r="J891" s="53">
        <v>2524.67</v>
      </c>
    </row>
    <row r="892" spans="1:10" hidden="1" x14ac:dyDescent="0.3">
      <c r="A892" s="41" t="s">
        <v>430</v>
      </c>
      <c r="B892" s="14">
        <v>672</v>
      </c>
      <c r="C892" s="15" t="s">
        <v>70</v>
      </c>
      <c r="D892" s="15" t="s">
        <v>24</v>
      </c>
      <c r="E892" s="16" t="s">
        <v>55</v>
      </c>
      <c r="F892" s="16" t="s">
        <v>85</v>
      </c>
      <c r="G892" s="16" t="s">
        <v>70</v>
      </c>
      <c r="H892" s="15" t="s">
        <v>18</v>
      </c>
      <c r="I892" s="16" t="s">
        <v>19</v>
      </c>
      <c r="J892" s="53">
        <f>J893+J895</f>
        <v>2407.6999999999998</v>
      </c>
    </row>
    <row r="893" spans="1:10" ht="56.25" hidden="1" x14ac:dyDescent="0.3">
      <c r="A893" s="138" t="s">
        <v>628</v>
      </c>
      <c r="B893" s="14">
        <v>672</v>
      </c>
      <c r="C893" s="15" t="s">
        <v>70</v>
      </c>
      <c r="D893" s="15" t="s">
        <v>24</v>
      </c>
      <c r="E893" s="16" t="s">
        <v>55</v>
      </c>
      <c r="F893" s="16" t="s">
        <v>85</v>
      </c>
      <c r="G893" s="16" t="s">
        <v>70</v>
      </c>
      <c r="H893" s="15" t="s">
        <v>620</v>
      </c>
      <c r="I893" s="16" t="s">
        <v>19</v>
      </c>
      <c r="J893" s="53">
        <f>J894</f>
        <v>2347.6999999999998</v>
      </c>
    </row>
    <row r="894" spans="1:10" ht="37.5" hidden="1" x14ac:dyDescent="0.3">
      <c r="A894" s="41" t="s">
        <v>35</v>
      </c>
      <c r="B894" s="14">
        <v>672</v>
      </c>
      <c r="C894" s="15" t="s">
        <v>70</v>
      </c>
      <c r="D894" s="15" t="s">
        <v>24</v>
      </c>
      <c r="E894" s="16" t="s">
        <v>55</v>
      </c>
      <c r="F894" s="16" t="s">
        <v>85</v>
      </c>
      <c r="G894" s="16" t="s">
        <v>70</v>
      </c>
      <c r="H894" s="15" t="s">
        <v>620</v>
      </c>
      <c r="I894" s="16" t="s">
        <v>36</v>
      </c>
      <c r="J894" s="53">
        <v>2347.6999999999998</v>
      </c>
    </row>
    <row r="895" spans="1:10" ht="56.25" hidden="1" x14ac:dyDescent="0.3">
      <c r="A895" s="41" t="s">
        <v>627</v>
      </c>
      <c r="B895" s="14">
        <v>672</v>
      </c>
      <c r="C895" s="15" t="s">
        <v>70</v>
      </c>
      <c r="D895" s="15" t="s">
        <v>24</v>
      </c>
      <c r="E895" s="16" t="s">
        <v>55</v>
      </c>
      <c r="F895" s="16" t="s">
        <v>85</v>
      </c>
      <c r="G895" s="16" t="s">
        <v>70</v>
      </c>
      <c r="H895" s="15" t="s">
        <v>621</v>
      </c>
      <c r="I895" s="16" t="s">
        <v>19</v>
      </c>
      <c r="J895" s="53">
        <f>J896</f>
        <v>60</v>
      </c>
    </row>
    <row r="896" spans="1:10" ht="37.5" hidden="1" x14ac:dyDescent="0.3">
      <c r="A896" s="41" t="s">
        <v>35</v>
      </c>
      <c r="B896" s="14">
        <v>672</v>
      </c>
      <c r="C896" s="15" t="s">
        <v>70</v>
      </c>
      <c r="D896" s="15" t="s">
        <v>24</v>
      </c>
      <c r="E896" s="16" t="s">
        <v>55</v>
      </c>
      <c r="F896" s="16" t="s">
        <v>85</v>
      </c>
      <c r="G896" s="16" t="s">
        <v>70</v>
      </c>
      <c r="H896" s="15" t="s">
        <v>621</v>
      </c>
      <c r="I896" s="16" t="s">
        <v>36</v>
      </c>
      <c r="J896" s="53">
        <v>60</v>
      </c>
    </row>
    <row r="897" spans="1:10" ht="37.5" hidden="1" x14ac:dyDescent="0.3">
      <c r="A897" s="41" t="s">
        <v>242</v>
      </c>
      <c r="B897" s="14">
        <v>672</v>
      </c>
      <c r="C897" s="15" t="s">
        <v>70</v>
      </c>
      <c r="D897" s="15" t="s">
        <v>24</v>
      </c>
      <c r="E897" s="16" t="s">
        <v>55</v>
      </c>
      <c r="F897" s="16" t="s">
        <v>9</v>
      </c>
      <c r="G897" s="16" t="s">
        <v>16</v>
      </c>
      <c r="H897" s="15" t="s">
        <v>18</v>
      </c>
      <c r="I897" s="16" t="s">
        <v>19</v>
      </c>
      <c r="J897" s="53">
        <f t="shared" ref="J897:J899" si="35">J898</f>
        <v>1797.22</v>
      </c>
    </row>
    <row r="898" spans="1:10" ht="37.5" hidden="1" x14ac:dyDescent="0.3">
      <c r="A898" s="41" t="s">
        <v>279</v>
      </c>
      <c r="B898" s="15" t="s">
        <v>228</v>
      </c>
      <c r="C898" s="15" t="s">
        <v>70</v>
      </c>
      <c r="D898" s="15" t="s">
        <v>24</v>
      </c>
      <c r="E898" s="16" t="s">
        <v>55</v>
      </c>
      <c r="F898" s="16" t="s">
        <v>9</v>
      </c>
      <c r="G898" s="16" t="s">
        <v>21</v>
      </c>
      <c r="H898" s="15" t="s">
        <v>18</v>
      </c>
      <c r="I898" s="16" t="s">
        <v>19</v>
      </c>
      <c r="J898" s="53">
        <f t="shared" si="35"/>
        <v>1797.22</v>
      </c>
    </row>
    <row r="899" spans="1:10" hidden="1" x14ac:dyDescent="0.3">
      <c r="A899" s="41" t="s">
        <v>282</v>
      </c>
      <c r="B899" s="15" t="s">
        <v>228</v>
      </c>
      <c r="C899" s="15" t="s">
        <v>70</v>
      </c>
      <c r="D899" s="15" t="s">
        <v>24</v>
      </c>
      <c r="E899" s="16" t="s">
        <v>55</v>
      </c>
      <c r="F899" s="16" t="s">
        <v>9</v>
      </c>
      <c r="G899" s="16" t="s">
        <v>21</v>
      </c>
      <c r="H899" s="15" t="s">
        <v>218</v>
      </c>
      <c r="I899" s="16" t="s">
        <v>19</v>
      </c>
      <c r="J899" s="53">
        <f t="shared" si="35"/>
        <v>1797.22</v>
      </c>
    </row>
    <row r="900" spans="1:10" ht="37.5" hidden="1" x14ac:dyDescent="0.3">
      <c r="A900" s="41" t="s">
        <v>35</v>
      </c>
      <c r="B900" s="15" t="s">
        <v>228</v>
      </c>
      <c r="C900" s="15" t="s">
        <v>70</v>
      </c>
      <c r="D900" s="15" t="s">
        <v>24</v>
      </c>
      <c r="E900" s="16" t="s">
        <v>55</v>
      </c>
      <c r="F900" s="16" t="s">
        <v>9</v>
      </c>
      <c r="G900" s="16" t="s">
        <v>21</v>
      </c>
      <c r="H900" s="15" t="s">
        <v>218</v>
      </c>
      <c r="I900" s="16" t="s">
        <v>36</v>
      </c>
      <c r="J900" s="53">
        <v>1797.22</v>
      </c>
    </row>
    <row r="901" spans="1:10" hidden="1" x14ac:dyDescent="0.3">
      <c r="A901" s="42" t="s">
        <v>576</v>
      </c>
      <c r="B901" s="12" t="s">
        <v>228</v>
      </c>
      <c r="C901" s="12" t="s">
        <v>67</v>
      </c>
      <c r="D901" s="12" t="s">
        <v>16</v>
      </c>
      <c r="E901" s="13" t="s">
        <v>16</v>
      </c>
      <c r="F901" s="13" t="s">
        <v>17</v>
      </c>
      <c r="G901" s="13" t="s">
        <v>16</v>
      </c>
      <c r="H901" s="12" t="s">
        <v>18</v>
      </c>
      <c r="I901" s="13" t="s">
        <v>19</v>
      </c>
      <c r="J901" s="52">
        <f>J902</f>
        <v>123.15</v>
      </c>
    </row>
    <row r="902" spans="1:10" hidden="1" x14ac:dyDescent="0.3">
      <c r="A902" s="41" t="s">
        <v>577</v>
      </c>
      <c r="B902" s="15" t="s">
        <v>228</v>
      </c>
      <c r="C902" s="15" t="s">
        <v>67</v>
      </c>
      <c r="D902" s="15" t="s">
        <v>70</v>
      </c>
      <c r="E902" s="16" t="s">
        <v>16</v>
      </c>
      <c r="F902" s="16" t="s">
        <v>17</v>
      </c>
      <c r="G902" s="16" t="s">
        <v>16</v>
      </c>
      <c r="H902" s="15" t="s">
        <v>18</v>
      </c>
      <c r="I902" s="16" t="s">
        <v>19</v>
      </c>
      <c r="J902" s="53">
        <f>J903</f>
        <v>123.15</v>
      </c>
    </row>
    <row r="903" spans="1:10" ht="37.5" hidden="1" x14ac:dyDescent="0.3">
      <c r="A903" s="41" t="s">
        <v>579</v>
      </c>
      <c r="B903" s="15" t="s">
        <v>228</v>
      </c>
      <c r="C903" s="15" t="s">
        <v>67</v>
      </c>
      <c r="D903" s="15" t="s">
        <v>70</v>
      </c>
      <c r="E903" s="16" t="s">
        <v>371</v>
      </c>
      <c r="F903" s="16" t="s">
        <v>17</v>
      </c>
      <c r="G903" s="16" t="s">
        <v>16</v>
      </c>
      <c r="H903" s="15" t="s">
        <v>18</v>
      </c>
      <c r="I903" s="16" t="s">
        <v>19</v>
      </c>
      <c r="J903" s="53">
        <f>J904</f>
        <v>123.15</v>
      </c>
    </row>
    <row r="904" spans="1:10" hidden="1" x14ac:dyDescent="0.3">
      <c r="A904" s="41" t="s">
        <v>578</v>
      </c>
      <c r="B904" s="15" t="s">
        <v>228</v>
      </c>
      <c r="C904" s="15" t="s">
        <v>67</v>
      </c>
      <c r="D904" s="15" t="s">
        <v>70</v>
      </c>
      <c r="E904" s="16" t="s">
        <v>371</v>
      </c>
      <c r="F904" s="16" t="s">
        <v>26</v>
      </c>
      <c r="G904" s="16" t="s">
        <v>16</v>
      </c>
      <c r="H904" s="15" t="s">
        <v>18</v>
      </c>
      <c r="I904" s="16" t="s">
        <v>19</v>
      </c>
      <c r="J904" s="53">
        <f>J905</f>
        <v>123.15</v>
      </c>
    </row>
    <row r="905" spans="1:10" hidden="1" x14ac:dyDescent="0.3">
      <c r="A905" s="41" t="s">
        <v>580</v>
      </c>
      <c r="B905" s="15" t="s">
        <v>228</v>
      </c>
      <c r="C905" s="15" t="s">
        <v>67</v>
      </c>
      <c r="D905" s="15" t="s">
        <v>70</v>
      </c>
      <c r="E905" s="16" t="s">
        <v>371</v>
      </c>
      <c r="F905" s="16" t="s">
        <v>26</v>
      </c>
      <c r="G905" s="16" t="s">
        <v>16</v>
      </c>
      <c r="H905" s="15" t="s">
        <v>575</v>
      </c>
      <c r="I905" s="16" t="s">
        <v>19</v>
      </c>
      <c r="J905" s="53">
        <f>J906</f>
        <v>123.15</v>
      </c>
    </row>
    <row r="906" spans="1:10" ht="37.5" hidden="1" x14ac:dyDescent="0.3">
      <c r="A906" s="41" t="s">
        <v>35</v>
      </c>
      <c r="B906" s="15" t="s">
        <v>228</v>
      </c>
      <c r="C906" s="15" t="s">
        <v>67</v>
      </c>
      <c r="D906" s="15" t="s">
        <v>70</v>
      </c>
      <c r="E906" s="16" t="s">
        <v>371</v>
      </c>
      <c r="F906" s="16" t="s">
        <v>26</v>
      </c>
      <c r="G906" s="16" t="s">
        <v>16</v>
      </c>
      <c r="H906" s="15" t="s">
        <v>575</v>
      </c>
      <c r="I906" s="16" t="s">
        <v>36</v>
      </c>
      <c r="J906" s="53">
        <v>123.15</v>
      </c>
    </row>
    <row r="907" spans="1:10" hidden="1" x14ac:dyDescent="0.3">
      <c r="A907" s="84" t="s">
        <v>179</v>
      </c>
      <c r="B907" s="12" t="s">
        <v>228</v>
      </c>
      <c r="C907" s="12" t="s">
        <v>117</v>
      </c>
      <c r="D907" s="12" t="s">
        <v>16</v>
      </c>
      <c r="E907" s="13" t="s">
        <v>16</v>
      </c>
      <c r="F907" s="13" t="s">
        <v>17</v>
      </c>
      <c r="G907" s="13" t="s">
        <v>16</v>
      </c>
      <c r="H907" s="12" t="s">
        <v>18</v>
      </c>
      <c r="I907" s="13" t="s">
        <v>19</v>
      </c>
      <c r="J907" s="52">
        <f>J908</f>
        <v>380</v>
      </c>
    </row>
    <row r="908" spans="1:10" hidden="1" x14ac:dyDescent="0.3">
      <c r="A908" s="41" t="s">
        <v>307</v>
      </c>
      <c r="B908" s="15" t="s">
        <v>228</v>
      </c>
      <c r="C908" s="15" t="s">
        <v>117</v>
      </c>
      <c r="D908" s="15" t="s">
        <v>54</v>
      </c>
      <c r="E908" s="16" t="s">
        <v>16</v>
      </c>
      <c r="F908" s="16" t="s">
        <v>17</v>
      </c>
      <c r="G908" s="16" t="s">
        <v>16</v>
      </c>
      <c r="H908" s="15" t="s">
        <v>18</v>
      </c>
      <c r="I908" s="16" t="s">
        <v>19</v>
      </c>
      <c r="J908" s="53">
        <f>J909</f>
        <v>380</v>
      </c>
    </row>
    <row r="909" spans="1:10" ht="56.25" hidden="1" x14ac:dyDescent="0.3">
      <c r="A909" s="64" t="s">
        <v>351</v>
      </c>
      <c r="B909" s="15" t="s">
        <v>228</v>
      </c>
      <c r="C909" s="15" t="s">
        <v>117</v>
      </c>
      <c r="D909" s="15" t="s">
        <v>54</v>
      </c>
      <c r="E909" s="16" t="s">
        <v>93</v>
      </c>
      <c r="F909" s="16" t="s">
        <v>17</v>
      </c>
      <c r="G909" s="16" t="s">
        <v>16</v>
      </c>
      <c r="H909" s="15" t="s">
        <v>18</v>
      </c>
      <c r="I909" s="16" t="s">
        <v>19</v>
      </c>
      <c r="J909" s="53">
        <f>J910</f>
        <v>380</v>
      </c>
    </row>
    <row r="910" spans="1:10" ht="37.5" hidden="1" x14ac:dyDescent="0.3">
      <c r="A910" s="41" t="s">
        <v>583</v>
      </c>
      <c r="B910" s="15" t="s">
        <v>228</v>
      </c>
      <c r="C910" s="15" t="s">
        <v>117</v>
      </c>
      <c r="D910" s="15" t="s">
        <v>54</v>
      </c>
      <c r="E910" s="16" t="s">
        <v>93</v>
      </c>
      <c r="F910" s="16" t="s">
        <v>17</v>
      </c>
      <c r="G910" s="16" t="s">
        <v>70</v>
      </c>
      <c r="H910" s="15" t="s">
        <v>18</v>
      </c>
      <c r="I910" s="16" t="s">
        <v>19</v>
      </c>
      <c r="J910" s="53">
        <f>J911</f>
        <v>380</v>
      </c>
    </row>
    <row r="911" spans="1:10" ht="37.5" hidden="1" x14ac:dyDescent="0.3">
      <c r="A911" s="102" t="s">
        <v>605</v>
      </c>
      <c r="B911" s="15" t="s">
        <v>228</v>
      </c>
      <c r="C911" s="15" t="s">
        <v>117</v>
      </c>
      <c r="D911" s="15" t="s">
        <v>54</v>
      </c>
      <c r="E911" s="16" t="s">
        <v>93</v>
      </c>
      <c r="F911" s="16" t="s">
        <v>17</v>
      </c>
      <c r="G911" s="16" t="s">
        <v>70</v>
      </c>
      <c r="H911" s="15" t="s">
        <v>604</v>
      </c>
      <c r="I911" s="16" t="s">
        <v>19</v>
      </c>
      <c r="J911" s="53">
        <f>J912</f>
        <v>380</v>
      </c>
    </row>
    <row r="912" spans="1:10" ht="37.5" hidden="1" x14ac:dyDescent="0.3">
      <c r="A912" s="102" t="s">
        <v>35</v>
      </c>
      <c r="B912" s="15" t="s">
        <v>228</v>
      </c>
      <c r="C912" s="15" t="s">
        <v>117</v>
      </c>
      <c r="D912" s="15" t="s">
        <v>54</v>
      </c>
      <c r="E912" s="16" t="s">
        <v>93</v>
      </c>
      <c r="F912" s="16" t="s">
        <v>17</v>
      </c>
      <c r="G912" s="16" t="s">
        <v>70</v>
      </c>
      <c r="H912" s="15" t="s">
        <v>604</v>
      </c>
      <c r="I912" s="16" t="s">
        <v>36</v>
      </c>
      <c r="J912" s="53">
        <v>380</v>
      </c>
    </row>
    <row r="913" spans="1:10" hidden="1" x14ac:dyDescent="0.3">
      <c r="A913" s="60" t="s">
        <v>95</v>
      </c>
      <c r="B913" s="12" t="s">
        <v>228</v>
      </c>
      <c r="C913" s="12" t="s">
        <v>96</v>
      </c>
      <c r="D913" s="12" t="s">
        <v>16</v>
      </c>
      <c r="E913" s="18" t="s">
        <v>16</v>
      </c>
      <c r="F913" s="13" t="s">
        <v>17</v>
      </c>
      <c r="G913" s="13" t="s">
        <v>16</v>
      </c>
      <c r="H913" s="12" t="s">
        <v>18</v>
      </c>
      <c r="I913" s="13" t="s">
        <v>19</v>
      </c>
      <c r="J913" s="52">
        <f>J914</f>
        <v>3338.8900000000003</v>
      </c>
    </row>
    <row r="914" spans="1:10" hidden="1" x14ac:dyDescent="0.3">
      <c r="A914" s="58" t="s">
        <v>97</v>
      </c>
      <c r="B914" s="12" t="s">
        <v>228</v>
      </c>
      <c r="C914" s="21">
        <v>11</v>
      </c>
      <c r="D914" s="18" t="s">
        <v>44</v>
      </c>
      <c r="E914" s="18" t="s">
        <v>16</v>
      </c>
      <c r="F914" s="13" t="s">
        <v>17</v>
      </c>
      <c r="G914" s="13" t="s">
        <v>16</v>
      </c>
      <c r="H914" s="12" t="s">
        <v>18</v>
      </c>
      <c r="I914" s="13" t="s">
        <v>19</v>
      </c>
      <c r="J914" s="52">
        <f>J915</f>
        <v>3338.8900000000003</v>
      </c>
    </row>
    <row r="915" spans="1:10" ht="56.25" hidden="1" x14ac:dyDescent="0.3">
      <c r="A915" s="58" t="s">
        <v>257</v>
      </c>
      <c r="B915" s="15" t="s">
        <v>228</v>
      </c>
      <c r="C915" s="16" t="s">
        <v>96</v>
      </c>
      <c r="D915" s="16" t="s">
        <v>44</v>
      </c>
      <c r="E915" s="16" t="s">
        <v>141</v>
      </c>
      <c r="F915" s="16" t="s">
        <v>17</v>
      </c>
      <c r="G915" s="16" t="s">
        <v>16</v>
      </c>
      <c r="H915" s="15" t="s">
        <v>18</v>
      </c>
      <c r="I915" s="16" t="s">
        <v>19</v>
      </c>
      <c r="J915" s="53">
        <f>J916+J924</f>
        <v>3338.8900000000003</v>
      </c>
    </row>
    <row r="916" spans="1:10" hidden="1" x14ac:dyDescent="0.3">
      <c r="A916" s="41" t="s">
        <v>432</v>
      </c>
      <c r="B916" s="15" t="s">
        <v>228</v>
      </c>
      <c r="C916" s="16" t="s">
        <v>96</v>
      </c>
      <c r="D916" s="16" t="s">
        <v>44</v>
      </c>
      <c r="E916" s="16" t="s">
        <v>141</v>
      </c>
      <c r="F916" s="16" t="s">
        <v>17</v>
      </c>
      <c r="G916" s="16" t="s">
        <v>70</v>
      </c>
      <c r="H916" s="15" t="s">
        <v>18</v>
      </c>
      <c r="I916" s="16" t="s">
        <v>19</v>
      </c>
      <c r="J916" s="53">
        <f>J920+J922+J917</f>
        <v>3213.86</v>
      </c>
    </row>
    <row r="917" spans="1:10" hidden="1" x14ac:dyDescent="0.3">
      <c r="A917" s="41" t="s">
        <v>630</v>
      </c>
      <c r="B917" s="15" t="s">
        <v>228</v>
      </c>
      <c r="C917" s="16" t="s">
        <v>96</v>
      </c>
      <c r="D917" s="16" t="s">
        <v>44</v>
      </c>
      <c r="E917" s="16" t="s">
        <v>141</v>
      </c>
      <c r="F917" s="16" t="s">
        <v>17</v>
      </c>
      <c r="G917" s="16" t="s">
        <v>70</v>
      </c>
      <c r="H917" s="15" t="s">
        <v>629</v>
      </c>
      <c r="I917" s="16" t="s">
        <v>19</v>
      </c>
      <c r="J917" s="53">
        <f>J918</f>
        <v>0</v>
      </c>
    </row>
    <row r="918" spans="1:10" ht="37.5" hidden="1" x14ac:dyDescent="0.3">
      <c r="A918" s="102" t="s">
        <v>35</v>
      </c>
      <c r="B918" s="15" t="s">
        <v>228</v>
      </c>
      <c r="C918" s="16" t="s">
        <v>96</v>
      </c>
      <c r="D918" s="16" t="s">
        <v>44</v>
      </c>
      <c r="E918" s="16" t="s">
        <v>141</v>
      </c>
      <c r="F918" s="16" t="s">
        <v>17</v>
      </c>
      <c r="G918" s="16" t="s">
        <v>70</v>
      </c>
      <c r="H918" s="15" t="s">
        <v>629</v>
      </c>
      <c r="I918" s="16" t="s">
        <v>36</v>
      </c>
      <c r="J918" s="53">
        <v>0</v>
      </c>
    </row>
    <row r="919" spans="1:10" hidden="1" x14ac:dyDescent="0.3">
      <c r="A919" s="41"/>
      <c r="B919" s="15"/>
      <c r="C919" s="16"/>
      <c r="D919" s="16"/>
      <c r="E919" s="16"/>
      <c r="F919" s="16"/>
      <c r="G919" s="16"/>
      <c r="H919" s="15"/>
      <c r="I919" s="16"/>
      <c r="J919" s="53"/>
    </row>
    <row r="920" spans="1:10" ht="56.25" hidden="1" x14ac:dyDescent="0.3">
      <c r="A920" s="41" t="s">
        <v>573</v>
      </c>
      <c r="B920" s="15" t="s">
        <v>228</v>
      </c>
      <c r="C920" s="16" t="s">
        <v>96</v>
      </c>
      <c r="D920" s="16" t="s">
        <v>44</v>
      </c>
      <c r="E920" s="16" t="s">
        <v>141</v>
      </c>
      <c r="F920" s="16" t="s">
        <v>17</v>
      </c>
      <c r="G920" s="16" t="s">
        <v>70</v>
      </c>
      <c r="H920" s="15" t="s">
        <v>572</v>
      </c>
      <c r="I920" s="16" t="s">
        <v>19</v>
      </c>
      <c r="J920" s="53">
        <f>J921</f>
        <v>3003.86</v>
      </c>
    </row>
    <row r="921" spans="1:10" ht="37.5" hidden="1" x14ac:dyDescent="0.3">
      <c r="A921" s="41" t="s">
        <v>35</v>
      </c>
      <c r="B921" s="15" t="s">
        <v>228</v>
      </c>
      <c r="C921" s="16" t="s">
        <v>96</v>
      </c>
      <c r="D921" s="16" t="s">
        <v>44</v>
      </c>
      <c r="E921" s="16" t="s">
        <v>141</v>
      </c>
      <c r="F921" s="16" t="s">
        <v>17</v>
      </c>
      <c r="G921" s="16" t="s">
        <v>70</v>
      </c>
      <c r="H921" s="15" t="s">
        <v>572</v>
      </c>
      <c r="I921" s="16" t="s">
        <v>36</v>
      </c>
      <c r="J921" s="53">
        <v>3003.86</v>
      </c>
    </row>
    <row r="922" spans="1:10" ht="56.25" hidden="1" x14ac:dyDescent="0.3">
      <c r="A922" s="41" t="s">
        <v>573</v>
      </c>
      <c r="B922" s="15" t="s">
        <v>228</v>
      </c>
      <c r="C922" s="16" t="s">
        <v>96</v>
      </c>
      <c r="D922" s="16" t="s">
        <v>44</v>
      </c>
      <c r="E922" s="16" t="s">
        <v>141</v>
      </c>
      <c r="F922" s="16" t="s">
        <v>17</v>
      </c>
      <c r="G922" s="16" t="s">
        <v>70</v>
      </c>
      <c r="H922" s="15" t="s">
        <v>574</v>
      </c>
      <c r="I922" s="16" t="s">
        <v>19</v>
      </c>
      <c r="J922" s="53">
        <f>J923</f>
        <v>210</v>
      </c>
    </row>
    <row r="923" spans="1:10" ht="37.5" hidden="1" x14ac:dyDescent="0.3">
      <c r="A923" s="41" t="s">
        <v>35</v>
      </c>
      <c r="B923" s="15" t="s">
        <v>228</v>
      </c>
      <c r="C923" s="16" t="s">
        <v>96</v>
      </c>
      <c r="D923" s="16" t="s">
        <v>44</v>
      </c>
      <c r="E923" s="16" t="s">
        <v>141</v>
      </c>
      <c r="F923" s="16" t="s">
        <v>17</v>
      </c>
      <c r="G923" s="16" t="s">
        <v>70</v>
      </c>
      <c r="H923" s="15" t="s">
        <v>574</v>
      </c>
      <c r="I923" s="16" t="s">
        <v>36</v>
      </c>
      <c r="J923" s="53">
        <v>210</v>
      </c>
    </row>
    <row r="924" spans="1:10" ht="37.5" hidden="1" x14ac:dyDescent="0.3">
      <c r="A924" s="41" t="s">
        <v>825</v>
      </c>
      <c r="B924" s="15" t="s">
        <v>228</v>
      </c>
      <c r="C924" s="16" t="s">
        <v>96</v>
      </c>
      <c r="D924" s="16" t="s">
        <v>44</v>
      </c>
      <c r="E924" s="16" t="s">
        <v>141</v>
      </c>
      <c r="F924" s="16" t="s">
        <v>17</v>
      </c>
      <c r="G924" s="16" t="s">
        <v>67</v>
      </c>
      <c r="H924" s="15" t="s">
        <v>18</v>
      </c>
      <c r="I924" s="16" t="s">
        <v>19</v>
      </c>
      <c r="J924" s="53">
        <f>J925+J927</f>
        <v>125.03</v>
      </c>
    </row>
    <row r="925" spans="1:10" hidden="1" x14ac:dyDescent="0.3">
      <c r="A925" s="41" t="s">
        <v>826</v>
      </c>
      <c r="B925" s="15" t="s">
        <v>228</v>
      </c>
      <c r="C925" s="16" t="s">
        <v>96</v>
      </c>
      <c r="D925" s="16" t="s">
        <v>44</v>
      </c>
      <c r="E925" s="16" t="s">
        <v>141</v>
      </c>
      <c r="F925" s="16" t="s">
        <v>17</v>
      </c>
      <c r="G925" s="16" t="s">
        <v>67</v>
      </c>
      <c r="H925" s="15" t="s">
        <v>824</v>
      </c>
      <c r="I925" s="16" t="s">
        <v>19</v>
      </c>
      <c r="J925" s="53">
        <f>J926</f>
        <v>68.78</v>
      </c>
    </row>
    <row r="926" spans="1:10" ht="37.5" hidden="1" x14ac:dyDescent="0.3">
      <c r="A926" s="41" t="s">
        <v>35</v>
      </c>
      <c r="B926" s="15" t="s">
        <v>228</v>
      </c>
      <c r="C926" s="16" t="s">
        <v>96</v>
      </c>
      <c r="D926" s="16" t="s">
        <v>44</v>
      </c>
      <c r="E926" s="16" t="s">
        <v>141</v>
      </c>
      <c r="F926" s="16" t="s">
        <v>17</v>
      </c>
      <c r="G926" s="16" t="s">
        <v>67</v>
      </c>
      <c r="H926" s="15" t="s">
        <v>824</v>
      </c>
      <c r="I926" s="16" t="s">
        <v>36</v>
      </c>
      <c r="J926" s="53">
        <v>68.78</v>
      </c>
    </row>
    <row r="927" spans="1:10" ht="37.5" hidden="1" x14ac:dyDescent="0.3">
      <c r="A927" s="41" t="s">
        <v>828</v>
      </c>
      <c r="B927" s="15" t="s">
        <v>228</v>
      </c>
      <c r="C927" s="16" t="s">
        <v>96</v>
      </c>
      <c r="D927" s="16" t="s">
        <v>44</v>
      </c>
      <c r="E927" s="16" t="s">
        <v>141</v>
      </c>
      <c r="F927" s="16" t="s">
        <v>17</v>
      </c>
      <c r="G927" s="16" t="s">
        <v>67</v>
      </c>
      <c r="H927" s="15" t="s">
        <v>827</v>
      </c>
      <c r="I927" s="16" t="s">
        <v>19</v>
      </c>
      <c r="J927" s="53">
        <f>J928</f>
        <v>56.25</v>
      </c>
    </row>
    <row r="928" spans="1:10" ht="37.5" hidden="1" x14ac:dyDescent="0.3">
      <c r="A928" s="41" t="s">
        <v>35</v>
      </c>
      <c r="B928" s="15" t="s">
        <v>228</v>
      </c>
      <c r="C928" s="16" t="s">
        <v>96</v>
      </c>
      <c r="D928" s="16" t="s">
        <v>44</v>
      </c>
      <c r="E928" s="16" t="s">
        <v>141</v>
      </c>
      <c r="F928" s="16" t="s">
        <v>17</v>
      </c>
      <c r="G928" s="16" t="s">
        <v>67</v>
      </c>
      <c r="H928" s="15" t="s">
        <v>827</v>
      </c>
      <c r="I928" s="16" t="s">
        <v>36</v>
      </c>
      <c r="J928" s="53">
        <v>56.25</v>
      </c>
    </row>
    <row r="929" spans="1:10" ht="56.25" hidden="1" x14ac:dyDescent="0.3">
      <c r="A929" s="66" t="s">
        <v>360</v>
      </c>
      <c r="B929" s="13" t="s">
        <v>229</v>
      </c>
      <c r="C929" s="12" t="s">
        <v>16</v>
      </c>
      <c r="D929" s="12" t="s">
        <v>16</v>
      </c>
      <c r="E929" s="13" t="s">
        <v>16</v>
      </c>
      <c r="F929" s="12" t="s">
        <v>17</v>
      </c>
      <c r="G929" s="13" t="s">
        <v>16</v>
      </c>
      <c r="H929" s="12" t="s">
        <v>18</v>
      </c>
      <c r="I929" s="13" t="s">
        <v>19</v>
      </c>
      <c r="J929" s="52">
        <f>J930+J958+J974+J999</f>
        <v>14080.560000000001</v>
      </c>
    </row>
    <row r="930" spans="1:10" hidden="1" x14ac:dyDescent="0.3">
      <c r="A930" s="64" t="s">
        <v>20</v>
      </c>
      <c r="B930" s="16" t="s">
        <v>229</v>
      </c>
      <c r="C930" s="15" t="s">
        <v>21</v>
      </c>
      <c r="D930" s="15" t="s">
        <v>16</v>
      </c>
      <c r="E930" s="16" t="s">
        <v>16</v>
      </c>
      <c r="F930" s="15" t="s">
        <v>17</v>
      </c>
      <c r="G930" s="16" t="s">
        <v>16</v>
      </c>
      <c r="H930" s="15" t="s">
        <v>18</v>
      </c>
      <c r="I930" s="16" t="s">
        <v>19</v>
      </c>
      <c r="J930" s="53">
        <f>J931+J940</f>
        <v>3449.74</v>
      </c>
    </row>
    <row r="931" spans="1:10" ht="56.25" hidden="1" x14ac:dyDescent="0.3">
      <c r="A931" s="41" t="s">
        <v>46</v>
      </c>
      <c r="B931" s="16" t="s">
        <v>229</v>
      </c>
      <c r="C931" s="14" t="s">
        <v>43</v>
      </c>
      <c r="D931" s="16" t="s">
        <v>54</v>
      </c>
      <c r="E931" s="19" t="s">
        <v>16</v>
      </c>
      <c r="F931" s="16" t="s">
        <v>17</v>
      </c>
      <c r="G931" s="16" t="s">
        <v>16</v>
      </c>
      <c r="H931" s="15" t="s">
        <v>18</v>
      </c>
      <c r="I931" s="16" t="s">
        <v>19</v>
      </c>
      <c r="J931" s="53">
        <f>J932</f>
        <v>3400.74</v>
      </c>
    </row>
    <row r="932" spans="1:10" ht="37.5" hidden="1" x14ac:dyDescent="0.3">
      <c r="A932" s="41" t="s">
        <v>48</v>
      </c>
      <c r="B932" s="16" t="s">
        <v>229</v>
      </c>
      <c r="C932" s="14" t="s">
        <v>43</v>
      </c>
      <c r="D932" s="16" t="s">
        <v>54</v>
      </c>
      <c r="E932" s="16" t="s">
        <v>45</v>
      </c>
      <c r="F932" s="16" t="s">
        <v>17</v>
      </c>
      <c r="G932" s="16" t="s">
        <v>16</v>
      </c>
      <c r="H932" s="15" t="s">
        <v>18</v>
      </c>
      <c r="I932" s="16" t="s">
        <v>19</v>
      </c>
      <c r="J932" s="53">
        <f>J933</f>
        <v>3400.74</v>
      </c>
    </row>
    <row r="933" spans="1:10" ht="37.5" hidden="1" x14ac:dyDescent="0.3">
      <c r="A933" s="41" t="s">
        <v>49</v>
      </c>
      <c r="B933" s="16" t="s">
        <v>229</v>
      </c>
      <c r="C933" s="14" t="s">
        <v>43</v>
      </c>
      <c r="D933" s="16" t="s">
        <v>54</v>
      </c>
      <c r="E933" s="14">
        <v>51</v>
      </c>
      <c r="F933" s="14">
        <v>2</v>
      </c>
      <c r="G933" s="16" t="s">
        <v>16</v>
      </c>
      <c r="H933" s="15" t="s">
        <v>18</v>
      </c>
      <c r="I933" s="16" t="s">
        <v>19</v>
      </c>
      <c r="J933" s="53">
        <f>J934+J938</f>
        <v>3400.74</v>
      </c>
    </row>
    <row r="934" spans="1:10" hidden="1" x14ac:dyDescent="0.3">
      <c r="A934" s="41" t="s">
        <v>33</v>
      </c>
      <c r="B934" s="16" t="s">
        <v>229</v>
      </c>
      <c r="C934" s="14" t="s">
        <v>43</v>
      </c>
      <c r="D934" s="16" t="s">
        <v>54</v>
      </c>
      <c r="E934" s="14">
        <v>51</v>
      </c>
      <c r="F934" s="14">
        <v>2</v>
      </c>
      <c r="G934" s="16" t="s">
        <v>16</v>
      </c>
      <c r="H934" s="15" t="s">
        <v>28</v>
      </c>
      <c r="I934" s="16" t="s">
        <v>19</v>
      </c>
      <c r="J934" s="53">
        <f>J935+J936+J937</f>
        <v>575.54000000000008</v>
      </c>
    </row>
    <row r="935" spans="1:10" ht="75" hidden="1" x14ac:dyDescent="0.3">
      <c r="A935" s="41" t="s">
        <v>34</v>
      </c>
      <c r="B935" s="16" t="s">
        <v>229</v>
      </c>
      <c r="C935" s="15" t="s">
        <v>21</v>
      </c>
      <c r="D935" s="16" t="s">
        <v>54</v>
      </c>
      <c r="E935" s="14">
        <v>51</v>
      </c>
      <c r="F935" s="14">
        <v>2</v>
      </c>
      <c r="G935" s="16" t="s">
        <v>16</v>
      </c>
      <c r="H935" s="15" t="s">
        <v>28</v>
      </c>
      <c r="I935" s="16" t="s">
        <v>29</v>
      </c>
      <c r="J935" s="53">
        <v>60.94</v>
      </c>
    </row>
    <row r="936" spans="1:10" ht="37.5" hidden="1" x14ac:dyDescent="0.3">
      <c r="A936" s="41" t="s">
        <v>35</v>
      </c>
      <c r="B936" s="16" t="s">
        <v>229</v>
      </c>
      <c r="C936" s="15" t="s">
        <v>21</v>
      </c>
      <c r="D936" s="16" t="s">
        <v>54</v>
      </c>
      <c r="E936" s="14">
        <v>51</v>
      </c>
      <c r="F936" s="14">
        <v>2</v>
      </c>
      <c r="G936" s="16" t="s">
        <v>16</v>
      </c>
      <c r="H936" s="15" t="s">
        <v>28</v>
      </c>
      <c r="I936" s="16" t="s">
        <v>36</v>
      </c>
      <c r="J936" s="53">
        <v>512</v>
      </c>
    </row>
    <row r="937" spans="1:10" hidden="1" x14ac:dyDescent="0.3">
      <c r="A937" s="93" t="s">
        <v>37</v>
      </c>
      <c r="B937" s="16" t="s">
        <v>229</v>
      </c>
      <c r="C937" s="15" t="s">
        <v>21</v>
      </c>
      <c r="D937" s="16" t="s">
        <v>54</v>
      </c>
      <c r="E937" s="14">
        <v>51</v>
      </c>
      <c r="F937" s="14">
        <v>2</v>
      </c>
      <c r="G937" s="16" t="s">
        <v>16</v>
      </c>
      <c r="H937" s="15" t="s">
        <v>28</v>
      </c>
      <c r="I937" s="16" t="s">
        <v>38</v>
      </c>
      <c r="J937" s="53">
        <v>2.6</v>
      </c>
    </row>
    <row r="938" spans="1:10" ht="37.5" hidden="1" x14ac:dyDescent="0.3">
      <c r="A938" s="41" t="s">
        <v>39</v>
      </c>
      <c r="B938" s="16" t="s">
        <v>229</v>
      </c>
      <c r="C938" s="14" t="s">
        <v>43</v>
      </c>
      <c r="D938" s="16" t="s">
        <v>54</v>
      </c>
      <c r="E938" s="14">
        <v>51</v>
      </c>
      <c r="F938" s="14">
        <v>2</v>
      </c>
      <c r="G938" s="16" t="s">
        <v>16</v>
      </c>
      <c r="H938" s="15" t="s">
        <v>30</v>
      </c>
      <c r="I938" s="16" t="s">
        <v>19</v>
      </c>
      <c r="J938" s="53">
        <f>J939</f>
        <v>2825.2</v>
      </c>
    </row>
    <row r="939" spans="1:10" ht="75" hidden="1" x14ac:dyDescent="0.3">
      <c r="A939" s="41" t="s">
        <v>34</v>
      </c>
      <c r="B939" s="16" t="s">
        <v>229</v>
      </c>
      <c r="C939" s="15" t="s">
        <v>21</v>
      </c>
      <c r="D939" s="16" t="s">
        <v>54</v>
      </c>
      <c r="E939" s="14">
        <v>51</v>
      </c>
      <c r="F939" s="14">
        <v>2</v>
      </c>
      <c r="G939" s="16" t="s">
        <v>16</v>
      </c>
      <c r="H939" s="15" t="s">
        <v>30</v>
      </c>
      <c r="I939" s="16" t="s">
        <v>29</v>
      </c>
      <c r="J939" s="53">
        <v>2825.2</v>
      </c>
    </row>
    <row r="940" spans="1:10" hidden="1" x14ac:dyDescent="0.3">
      <c r="A940" s="42" t="s">
        <v>40</v>
      </c>
      <c r="B940" s="14">
        <v>673</v>
      </c>
      <c r="C940" s="11" t="s">
        <v>43</v>
      </c>
      <c r="D940" s="13">
        <v>13</v>
      </c>
      <c r="E940" s="13" t="s">
        <v>16</v>
      </c>
      <c r="F940" s="13" t="s">
        <v>17</v>
      </c>
      <c r="G940" s="13" t="s">
        <v>16</v>
      </c>
      <c r="H940" s="12" t="s">
        <v>18</v>
      </c>
      <c r="I940" s="13" t="s">
        <v>19</v>
      </c>
      <c r="J940" s="53">
        <f>J945+J941+J954+J950</f>
        <v>49</v>
      </c>
    </row>
    <row r="941" spans="1:10" ht="37.5" hidden="1" x14ac:dyDescent="0.3">
      <c r="A941" s="41" t="s">
        <v>48</v>
      </c>
      <c r="B941" s="16" t="s">
        <v>229</v>
      </c>
      <c r="C941" s="14" t="s">
        <v>43</v>
      </c>
      <c r="D941" s="15">
        <v>13</v>
      </c>
      <c r="E941" s="14">
        <v>51</v>
      </c>
      <c r="F941" s="14">
        <v>0</v>
      </c>
      <c r="G941" s="15" t="s">
        <v>18</v>
      </c>
      <c r="H941" s="15" t="s">
        <v>19</v>
      </c>
      <c r="I941" s="16" t="s">
        <v>19</v>
      </c>
      <c r="J941" s="53">
        <f t="shared" ref="J941:J943" si="36">J942</f>
        <v>49</v>
      </c>
    </row>
    <row r="942" spans="1:10" ht="37.5" hidden="1" x14ac:dyDescent="0.3">
      <c r="A942" s="41" t="s">
        <v>62</v>
      </c>
      <c r="B942" s="16" t="s">
        <v>229</v>
      </c>
      <c r="C942" s="14" t="s">
        <v>43</v>
      </c>
      <c r="D942" s="15">
        <v>13</v>
      </c>
      <c r="E942" s="14">
        <v>51</v>
      </c>
      <c r="F942" s="14">
        <v>5</v>
      </c>
      <c r="G942" s="16" t="s">
        <v>16</v>
      </c>
      <c r="H942" s="15" t="s">
        <v>18</v>
      </c>
      <c r="I942" s="16" t="s">
        <v>19</v>
      </c>
      <c r="J942" s="53">
        <f t="shared" si="36"/>
        <v>49</v>
      </c>
    </row>
    <row r="943" spans="1:10" hidden="1" x14ac:dyDescent="0.3">
      <c r="A943" s="79" t="s">
        <v>302</v>
      </c>
      <c r="B943" s="15" t="s">
        <v>229</v>
      </c>
      <c r="C943" s="15" t="s">
        <v>21</v>
      </c>
      <c r="D943" s="16">
        <v>13</v>
      </c>
      <c r="E943" s="19" t="s">
        <v>45</v>
      </c>
      <c r="F943" s="14">
        <v>5</v>
      </c>
      <c r="G943" s="16" t="s">
        <v>16</v>
      </c>
      <c r="H943" s="15" t="s">
        <v>99</v>
      </c>
      <c r="I943" s="16" t="s">
        <v>19</v>
      </c>
      <c r="J943" s="53">
        <f t="shared" si="36"/>
        <v>49</v>
      </c>
    </row>
    <row r="944" spans="1:10" ht="37.5" hidden="1" x14ac:dyDescent="0.3">
      <c r="A944" s="41" t="s">
        <v>35</v>
      </c>
      <c r="B944" s="15" t="s">
        <v>229</v>
      </c>
      <c r="C944" s="15" t="s">
        <v>21</v>
      </c>
      <c r="D944" s="16">
        <v>13</v>
      </c>
      <c r="E944" s="19" t="s">
        <v>45</v>
      </c>
      <c r="F944" s="16" t="s">
        <v>11</v>
      </c>
      <c r="G944" s="16" t="s">
        <v>16</v>
      </c>
      <c r="H944" s="15" t="s">
        <v>99</v>
      </c>
      <c r="I944" s="16" t="s">
        <v>36</v>
      </c>
      <c r="J944" s="53">
        <v>49</v>
      </c>
    </row>
    <row r="945" spans="1:10" ht="56.25" hidden="1" x14ac:dyDescent="0.3">
      <c r="A945" s="66" t="s">
        <v>324</v>
      </c>
      <c r="B945" s="14">
        <v>673</v>
      </c>
      <c r="C945" s="14" t="s">
        <v>43</v>
      </c>
      <c r="D945" s="16">
        <v>13</v>
      </c>
      <c r="E945" s="16" t="s">
        <v>256</v>
      </c>
      <c r="F945" s="16" t="s">
        <v>17</v>
      </c>
      <c r="G945" s="16" t="s">
        <v>16</v>
      </c>
      <c r="H945" s="15" t="s">
        <v>18</v>
      </c>
      <c r="I945" s="16" t="s">
        <v>19</v>
      </c>
      <c r="J945" s="53">
        <f>J948</f>
        <v>0</v>
      </c>
    </row>
    <row r="946" spans="1:10" ht="56.25" hidden="1" x14ac:dyDescent="0.3">
      <c r="A946" s="64" t="s">
        <v>487</v>
      </c>
      <c r="B946" s="14">
        <v>673</v>
      </c>
      <c r="C946" s="15" t="s">
        <v>21</v>
      </c>
      <c r="D946" s="19">
        <v>13</v>
      </c>
      <c r="E946" s="16" t="s">
        <v>256</v>
      </c>
      <c r="F946" s="16" t="s">
        <v>26</v>
      </c>
      <c r="G946" s="16" t="s">
        <v>16</v>
      </c>
      <c r="H946" s="15" t="s">
        <v>18</v>
      </c>
      <c r="I946" s="16" t="s">
        <v>19</v>
      </c>
      <c r="J946" s="53">
        <f>J947</f>
        <v>0</v>
      </c>
    </row>
    <row r="947" spans="1:10" ht="56.25" hidden="1" x14ac:dyDescent="0.3">
      <c r="A947" s="64" t="s">
        <v>501</v>
      </c>
      <c r="B947" s="14">
        <v>673</v>
      </c>
      <c r="C947" s="15" t="s">
        <v>21</v>
      </c>
      <c r="D947" s="19">
        <v>13</v>
      </c>
      <c r="E947" s="16" t="s">
        <v>256</v>
      </c>
      <c r="F947" s="16" t="s">
        <v>26</v>
      </c>
      <c r="G947" s="16" t="s">
        <v>70</v>
      </c>
      <c r="H947" s="15" t="s">
        <v>18</v>
      </c>
      <c r="I947" s="16" t="s">
        <v>19</v>
      </c>
      <c r="J947" s="53">
        <f>J948</f>
        <v>0</v>
      </c>
    </row>
    <row r="948" spans="1:10" ht="37.5" hidden="1" x14ac:dyDescent="0.3">
      <c r="A948" s="64" t="s">
        <v>502</v>
      </c>
      <c r="B948" s="14">
        <v>673</v>
      </c>
      <c r="C948" s="15" t="s">
        <v>21</v>
      </c>
      <c r="D948" s="19">
        <v>13</v>
      </c>
      <c r="E948" s="16" t="s">
        <v>256</v>
      </c>
      <c r="F948" s="16" t="s">
        <v>26</v>
      </c>
      <c r="G948" s="16" t="s">
        <v>70</v>
      </c>
      <c r="H948" s="15" t="s">
        <v>500</v>
      </c>
      <c r="I948" s="16" t="s">
        <v>19</v>
      </c>
      <c r="J948" s="53">
        <f>J949</f>
        <v>0</v>
      </c>
    </row>
    <row r="949" spans="1:10" ht="37.5" hidden="1" x14ac:dyDescent="0.3">
      <c r="A949" s="41" t="s">
        <v>35</v>
      </c>
      <c r="B949" s="14">
        <v>673</v>
      </c>
      <c r="C949" s="15" t="s">
        <v>21</v>
      </c>
      <c r="D949" s="19">
        <v>13</v>
      </c>
      <c r="E949" s="16" t="s">
        <v>256</v>
      </c>
      <c r="F949" s="16" t="s">
        <v>26</v>
      </c>
      <c r="G949" s="16" t="s">
        <v>70</v>
      </c>
      <c r="H949" s="15" t="s">
        <v>500</v>
      </c>
      <c r="I949" s="16" t="s">
        <v>36</v>
      </c>
      <c r="J949" s="53">
        <v>0</v>
      </c>
    </row>
    <row r="950" spans="1:10" ht="56.25" x14ac:dyDescent="0.3">
      <c r="A950" s="41" t="s">
        <v>596</v>
      </c>
      <c r="B950" s="14">
        <v>673</v>
      </c>
      <c r="C950" s="15" t="s">
        <v>21</v>
      </c>
      <c r="D950" s="19">
        <v>13</v>
      </c>
      <c r="E950" s="16" t="s">
        <v>88</v>
      </c>
      <c r="F950" s="15" t="s">
        <v>17</v>
      </c>
      <c r="G950" s="16" t="s">
        <v>16</v>
      </c>
      <c r="H950" s="15" t="s">
        <v>18</v>
      </c>
      <c r="I950" s="16" t="s">
        <v>19</v>
      </c>
      <c r="J950" s="53">
        <f>J951</f>
        <v>0</v>
      </c>
    </row>
    <row r="951" spans="1:10" ht="56.25" x14ac:dyDescent="0.3">
      <c r="A951" s="41" t="s">
        <v>595</v>
      </c>
      <c r="B951" s="14">
        <v>673</v>
      </c>
      <c r="C951" s="15" t="s">
        <v>21</v>
      </c>
      <c r="D951" s="19">
        <v>13</v>
      </c>
      <c r="E951" s="16" t="s">
        <v>88</v>
      </c>
      <c r="F951" s="15" t="s">
        <v>17</v>
      </c>
      <c r="G951" s="16" t="s">
        <v>21</v>
      </c>
      <c r="H951" s="15" t="s">
        <v>18</v>
      </c>
      <c r="I951" s="16" t="s">
        <v>19</v>
      </c>
      <c r="J951" s="53">
        <f>J952</f>
        <v>0</v>
      </c>
    </row>
    <row r="952" spans="1:10" ht="37.5" x14ac:dyDescent="0.3">
      <c r="A952" s="41" t="s">
        <v>502</v>
      </c>
      <c r="B952" s="14">
        <v>673</v>
      </c>
      <c r="C952" s="15" t="s">
        <v>21</v>
      </c>
      <c r="D952" s="19">
        <v>13</v>
      </c>
      <c r="E952" s="16" t="s">
        <v>88</v>
      </c>
      <c r="F952" s="15" t="s">
        <v>17</v>
      </c>
      <c r="G952" s="16" t="s">
        <v>21</v>
      </c>
      <c r="H952" s="15" t="s">
        <v>500</v>
      </c>
      <c r="I952" s="16" t="s">
        <v>19</v>
      </c>
      <c r="J952" s="53">
        <f>J953</f>
        <v>0</v>
      </c>
    </row>
    <row r="953" spans="1:10" ht="37.5" x14ac:dyDescent="0.3">
      <c r="A953" s="41" t="s">
        <v>35</v>
      </c>
      <c r="B953" s="14">
        <v>673</v>
      </c>
      <c r="C953" s="15" t="s">
        <v>21</v>
      </c>
      <c r="D953" s="19">
        <v>13</v>
      </c>
      <c r="E953" s="16" t="s">
        <v>88</v>
      </c>
      <c r="F953" s="15" t="s">
        <v>17</v>
      </c>
      <c r="G953" s="16" t="s">
        <v>21</v>
      </c>
      <c r="H953" s="15" t="s">
        <v>500</v>
      </c>
      <c r="I953" s="16" t="s">
        <v>36</v>
      </c>
      <c r="J953" s="53">
        <v>0</v>
      </c>
    </row>
    <row r="954" spans="1:10" ht="37.5" hidden="1" x14ac:dyDescent="0.3">
      <c r="A954" s="70" t="s">
        <v>445</v>
      </c>
      <c r="B954" s="16" t="s">
        <v>229</v>
      </c>
      <c r="C954" s="15" t="s">
        <v>21</v>
      </c>
      <c r="D954" s="15" t="s">
        <v>74</v>
      </c>
      <c r="E954" s="16" t="s">
        <v>371</v>
      </c>
      <c r="F954" s="15" t="s">
        <v>17</v>
      </c>
      <c r="G954" s="16" t="s">
        <v>16</v>
      </c>
      <c r="H954" s="15" t="s">
        <v>18</v>
      </c>
      <c r="I954" s="16" t="s">
        <v>19</v>
      </c>
      <c r="J954" s="53">
        <f>J955</f>
        <v>0</v>
      </c>
    </row>
    <row r="955" spans="1:10" ht="75" hidden="1" x14ac:dyDescent="0.3">
      <c r="A955" s="98" t="s">
        <v>446</v>
      </c>
      <c r="B955" s="16" t="s">
        <v>229</v>
      </c>
      <c r="C955" s="15" t="s">
        <v>21</v>
      </c>
      <c r="D955" s="15" t="s">
        <v>74</v>
      </c>
      <c r="E955" s="16" t="s">
        <v>371</v>
      </c>
      <c r="F955" s="15" t="s">
        <v>85</v>
      </c>
      <c r="G955" s="16" t="s">
        <v>16</v>
      </c>
      <c r="H955" s="15" t="s">
        <v>18</v>
      </c>
      <c r="I955" s="16" t="s">
        <v>19</v>
      </c>
      <c r="J955" s="53">
        <f>J956</f>
        <v>0</v>
      </c>
    </row>
    <row r="956" spans="1:10" ht="37.5" hidden="1" x14ac:dyDescent="0.3">
      <c r="A956" s="41" t="s">
        <v>373</v>
      </c>
      <c r="B956" s="16" t="s">
        <v>229</v>
      </c>
      <c r="C956" s="15" t="s">
        <v>21</v>
      </c>
      <c r="D956" s="15" t="s">
        <v>74</v>
      </c>
      <c r="E956" s="16" t="s">
        <v>371</v>
      </c>
      <c r="F956" s="15" t="s">
        <v>85</v>
      </c>
      <c r="G956" s="16" t="s">
        <v>16</v>
      </c>
      <c r="H956" s="15" t="s">
        <v>372</v>
      </c>
      <c r="I956" s="16" t="s">
        <v>19</v>
      </c>
      <c r="J956" s="53">
        <f>J957</f>
        <v>0</v>
      </c>
    </row>
    <row r="957" spans="1:10" ht="37.5" hidden="1" x14ac:dyDescent="0.3">
      <c r="A957" s="41" t="s">
        <v>35</v>
      </c>
      <c r="B957" s="16" t="s">
        <v>229</v>
      </c>
      <c r="C957" s="15" t="s">
        <v>21</v>
      </c>
      <c r="D957" s="15" t="s">
        <v>74</v>
      </c>
      <c r="E957" s="16" t="s">
        <v>371</v>
      </c>
      <c r="F957" s="15" t="s">
        <v>85</v>
      </c>
      <c r="G957" s="16" t="s">
        <v>16</v>
      </c>
      <c r="H957" s="15" t="s">
        <v>372</v>
      </c>
      <c r="I957" s="16" t="s">
        <v>36</v>
      </c>
      <c r="J957" s="53">
        <v>0</v>
      </c>
    </row>
    <row r="958" spans="1:10" hidden="1" x14ac:dyDescent="0.3">
      <c r="A958" s="60" t="s">
        <v>77</v>
      </c>
      <c r="B958" s="13" t="s">
        <v>229</v>
      </c>
      <c r="C958" s="12" t="s">
        <v>54</v>
      </c>
      <c r="D958" s="12" t="s">
        <v>16</v>
      </c>
      <c r="E958" s="18" t="s">
        <v>16</v>
      </c>
      <c r="F958" s="13" t="s">
        <v>17</v>
      </c>
      <c r="G958" s="13" t="s">
        <v>16</v>
      </c>
      <c r="H958" s="12" t="s">
        <v>18</v>
      </c>
      <c r="I958" s="13" t="s">
        <v>19</v>
      </c>
      <c r="J958" s="52">
        <f t="shared" ref="J958:J959" si="37">J959</f>
        <v>5975.26</v>
      </c>
    </row>
    <row r="959" spans="1:10" hidden="1" x14ac:dyDescent="0.3">
      <c r="A959" s="41" t="s">
        <v>78</v>
      </c>
      <c r="B959" s="16" t="s">
        <v>229</v>
      </c>
      <c r="C959" s="14" t="s">
        <v>47</v>
      </c>
      <c r="D959" s="16" t="s">
        <v>100</v>
      </c>
      <c r="E959" s="19" t="s">
        <v>16</v>
      </c>
      <c r="F959" s="16" t="s">
        <v>17</v>
      </c>
      <c r="G959" s="16" t="s">
        <v>16</v>
      </c>
      <c r="H959" s="15" t="s">
        <v>18</v>
      </c>
      <c r="I959" s="16" t="s">
        <v>19</v>
      </c>
      <c r="J959" s="53">
        <f t="shared" si="37"/>
        <v>5975.26</v>
      </c>
    </row>
    <row r="960" spans="1:10" ht="75" hidden="1" x14ac:dyDescent="0.3">
      <c r="A960" s="58" t="s">
        <v>297</v>
      </c>
      <c r="B960" s="16" t="s">
        <v>229</v>
      </c>
      <c r="C960" s="14" t="s">
        <v>47</v>
      </c>
      <c r="D960" s="16" t="s">
        <v>100</v>
      </c>
      <c r="E960" s="19" t="s">
        <v>54</v>
      </c>
      <c r="F960" s="16" t="s">
        <v>17</v>
      </c>
      <c r="G960" s="16" t="s">
        <v>16</v>
      </c>
      <c r="H960" s="15" t="s">
        <v>18</v>
      </c>
      <c r="I960" s="16" t="s">
        <v>19</v>
      </c>
      <c r="J960" s="53">
        <f>J967+J961</f>
        <v>5975.26</v>
      </c>
    </row>
    <row r="961" spans="1:10" ht="37.5" hidden="1" x14ac:dyDescent="0.3">
      <c r="A961" s="41" t="s">
        <v>431</v>
      </c>
      <c r="B961" s="16" t="s">
        <v>229</v>
      </c>
      <c r="C961" s="19" t="s">
        <v>54</v>
      </c>
      <c r="D961" s="16" t="s">
        <v>100</v>
      </c>
      <c r="E961" s="19" t="s">
        <v>54</v>
      </c>
      <c r="F961" s="16" t="s">
        <v>85</v>
      </c>
      <c r="G961" s="16" t="s">
        <v>16</v>
      </c>
      <c r="H961" s="15" t="s">
        <v>18</v>
      </c>
      <c r="I961" s="16" t="s">
        <v>19</v>
      </c>
      <c r="J961" s="53">
        <f>J962</f>
        <v>2312.81</v>
      </c>
    </row>
    <row r="962" spans="1:10" hidden="1" x14ac:dyDescent="0.3">
      <c r="A962" s="41" t="s">
        <v>432</v>
      </c>
      <c r="B962" s="16" t="s">
        <v>229</v>
      </c>
      <c r="C962" s="19" t="s">
        <v>54</v>
      </c>
      <c r="D962" s="16" t="s">
        <v>100</v>
      </c>
      <c r="E962" s="19" t="s">
        <v>54</v>
      </c>
      <c r="F962" s="16" t="s">
        <v>85</v>
      </c>
      <c r="G962" s="16" t="s">
        <v>70</v>
      </c>
      <c r="H962" s="15" t="s">
        <v>18</v>
      </c>
      <c r="I962" s="16" t="s">
        <v>19</v>
      </c>
      <c r="J962" s="53">
        <f>J963+J965</f>
        <v>2312.81</v>
      </c>
    </row>
    <row r="963" spans="1:10" ht="56.25" hidden="1" x14ac:dyDescent="0.3">
      <c r="A963" s="70" t="s">
        <v>530</v>
      </c>
      <c r="B963" s="16" t="s">
        <v>229</v>
      </c>
      <c r="C963" s="19" t="s">
        <v>54</v>
      </c>
      <c r="D963" s="16" t="s">
        <v>100</v>
      </c>
      <c r="E963" s="19" t="s">
        <v>54</v>
      </c>
      <c r="F963" s="16" t="s">
        <v>85</v>
      </c>
      <c r="G963" s="16" t="s">
        <v>70</v>
      </c>
      <c r="H963" s="15" t="s">
        <v>473</v>
      </c>
      <c r="I963" s="16" t="s">
        <v>19</v>
      </c>
      <c r="J963" s="53">
        <f>J964</f>
        <v>1942.81</v>
      </c>
    </row>
    <row r="964" spans="1:10" ht="37.5" hidden="1" x14ac:dyDescent="0.3">
      <c r="A964" s="41" t="s">
        <v>35</v>
      </c>
      <c r="B964" s="16" t="s">
        <v>229</v>
      </c>
      <c r="C964" s="19" t="s">
        <v>54</v>
      </c>
      <c r="D964" s="16" t="s">
        <v>100</v>
      </c>
      <c r="E964" s="19" t="s">
        <v>54</v>
      </c>
      <c r="F964" s="16" t="s">
        <v>85</v>
      </c>
      <c r="G964" s="16" t="s">
        <v>70</v>
      </c>
      <c r="H964" s="15" t="s">
        <v>473</v>
      </c>
      <c r="I964" s="16" t="s">
        <v>36</v>
      </c>
      <c r="J964" s="53">
        <v>1942.81</v>
      </c>
    </row>
    <row r="965" spans="1:10" ht="56.25" hidden="1" x14ac:dyDescent="0.3">
      <c r="A965" s="70" t="s">
        <v>531</v>
      </c>
      <c r="B965" s="16" t="s">
        <v>229</v>
      </c>
      <c r="C965" s="19" t="s">
        <v>54</v>
      </c>
      <c r="D965" s="16" t="s">
        <v>100</v>
      </c>
      <c r="E965" s="19" t="s">
        <v>54</v>
      </c>
      <c r="F965" s="16" t="s">
        <v>85</v>
      </c>
      <c r="G965" s="16" t="s">
        <v>70</v>
      </c>
      <c r="H965" s="15" t="s">
        <v>474</v>
      </c>
      <c r="I965" s="16" t="s">
        <v>19</v>
      </c>
      <c r="J965" s="53">
        <f>J966</f>
        <v>370</v>
      </c>
    </row>
    <row r="966" spans="1:10" ht="37.5" hidden="1" x14ac:dyDescent="0.3">
      <c r="A966" s="41" t="s">
        <v>35</v>
      </c>
      <c r="B966" s="16" t="s">
        <v>229</v>
      </c>
      <c r="C966" s="19" t="s">
        <v>54</v>
      </c>
      <c r="D966" s="16" t="s">
        <v>100</v>
      </c>
      <c r="E966" s="19" t="s">
        <v>54</v>
      </c>
      <c r="F966" s="16" t="s">
        <v>85</v>
      </c>
      <c r="G966" s="16" t="s">
        <v>70</v>
      </c>
      <c r="H966" s="15" t="s">
        <v>474</v>
      </c>
      <c r="I966" s="16" t="s">
        <v>36</v>
      </c>
      <c r="J966" s="53">
        <v>370</v>
      </c>
    </row>
    <row r="967" spans="1:10" ht="37.5" hidden="1" x14ac:dyDescent="0.3">
      <c r="A967" s="58" t="s">
        <v>266</v>
      </c>
      <c r="B967" s="16" t="s">
        <v>229</v>
      </c>
      <c r="C967" s="14" t="s">
        <v>47</v>
      </c>
      <c r="D967" s="16" t="s">
        <v>100</v>
      </c>
      <c r="E967" s="19" t="s">
        <v>54</v>
      </c>
      <c r="F967" s="16" t="s">
        <v>9</v>
      </c>
      <c r="G967" s="16" t="s">
        <v>16</v>
      </c>
      <c r="H967" s="15" t="s">
        <v>18</v>
      </c>
      <c r="I967" s="16" t="s">
        <v>19</v>
      </c>
      <c r="J967" s="53">
        <f>J968+J971</f>
        <v>3662.45</v>
      </c>
    </row>
    <row r="968" spans="1:10" ht="37.5" hidden="1" x14ac:dyDescent="0.3">
      <c r="A968" s="58" t="s">
        <v>318</v>
      </c>
      <c r="B968" s="16" t="s">
        <v>229</v>
      </c>
      <c r="C968" s="14" t="s">
        <v>47</v>
      </c>
      <c r="D968" s="16" t="s">
        <v>100</v>
      </c>
      <c r="E968" s="19" t="s">
        <v>54</v>
      </c>
      <c r="F968" s="16" t="s">
        <v>9</v>
      </c>
      <c r="G968" s="16" t="s">
        <v>21</v>
      </c>
      <c r="H968" s="15" t="s">
        <v>18</v>
      </c>
      <c r="I968" s="16" t="s">
        <v>19</v>
      </c>
      <c r="J968" s="53">
        <f>J969</f>
        <v>1085.68</v>
      </c>
    </row>
    <row r="969" spans="1:10" ht="37.5" hidden="1" x14ac:dyDescent="0.3">
      <c r="A969" s="41" t="s">
        <v>293</v>
      </c>
      <c r="B969" s="16" t="s">
        <v>229</v>
      </c>
      <c r="C969" s="14" t="s">
        <v>47</v>
      </c>
      <c r="D969" s="16" t="s">
        <v>100</v>
      </c>
      <c r="E969" s="19" t="s">
        <v>54</v>
      </c>
      <c r="F969" s="16" t="s">
        <v>9</v>
      </c>
      <c r="G969" s="16" t="s">
        <v>21</v>
      </c>
      <c r="H969" s="15" t="s">
        <v>239</v>
      </c>
      <c r="I969" s="16" t="s">
        <v>19</v>
      </c>
      <c r="J969" s="53">
        <f>J970</f>
        <v>1085.68</v>
      </c>
    </row>
    <row r="970" spans="1:10" ht="37.5" hidden="1" x14ac:dyDescent="0.3">
      <c r="A970" s="41" t="s">
        <v>35</v>
      </c>
      <c r="B970" s="16" t="s">
        <v>229</v>
      </c>
      <c r="C970" s="15" t="s">
        <v>54</v>
      </c>
      <c r="D970" s="16" t="s">
        <v>100</v>
      </c>
      <c r="E970" s="19" t="s">
        <v>54</v>
      </c>
      <c r="F970" s="16" t="s">
        <v>9</v>
      </c>
      <c r="G970" s="16" t="s">
        <v>21</v>
      </c>
      <c r="H970" s="15" t="s">
        <v>239</v>
      </c>
      <c r="I970" s="16" t="s">
        <v>36</v>
      </c>
      <c r="J970" s="53">
        <v>1085.68</v>
      </c>
    </row>
    <row r="971" spans="1:10" ht="37.5" hidden="1" x14ac:dyDescent="0.3">
      <c r="A971" s="58" t="s">
        <v>319</v>
      </c>
      <c r="B971" s="16" t="s">
        <v>229</v>
      </c>
      <c r="C971" s="14" t="s">
        <v>47</v>
      </c>
      <c r="D971" s="16" t="s">
        <v>100</v>
      </c>
      <c r="E971" s="19" t="s">
        <v>54</v>
      </c>
      <c r="F971" s="16" t="s">
        <v>9</v>
      </c>
      <c r="G971" s="16" t="s">
        <v>44</v>
      </c>
      <c r="H971" s="15" t="s">
        <v>18</v>
      </c>
      <c r="I971" s="16" t="s">
        <v>19</v>
      </c>
      <c r="J971" s="53">
        <f>J972</f>
        <v>2576.77</v>
      </c>
    </row>
    <row r="972" spans="1:10" ht="37.5" hidden="1" x14ac:dyDescent="0.3">
      <c r="A972" s="41" t="s">
        <v>293</v>
      </c>
      <c r="B972" s="16" t="s">
        <v>229</v>
      </c>
      <c r="C972" s="14" t="s">
        <v>47</v>
      </c>
      <c r="D972" s="16" t="s">
        <v>100</v>
      </c>
      <c r="E972" s="19" t="s">
        <v>54</v>
      </c>
      <c r="F972" s="16" t="s">
        <v>9</v>
      </c>
      <c r="G972" s="16" t="s">
        <v>44</v>
      </c>
      <c r="H972" s="15" t="s">
        <v>239</v>
      </c>
      <c r="I972" s="16" t="s">
        <v>19</v>
      </c>
      <c r="J972" s="53">
        <f>J973</f>
        <v>2576.77</v>
      </c>
    </row>
    <row r="973" spans="1:10" ht="37.5" hidden="1" x14ac:dyDescent="0.3">
      <c r="A973" s="41" t="s">
        <v>35</v>
      </c>
      <c r="B973" s="16" t="s">
        <v>229</v>
      </c>
      <c r="C973" s="15" t="s">
        <v>54</v>
      </c>
      <c r="D973" s="16" t="s">
        <v>100</v>
      </c>
      <c r="E973" s="19" t="s">
        <v>54</v>
      </c>
      <c r="F973" s="16" t="s">
        <v>9</v>
      </c>
      <c r="G973" s="16" t="s">
        <v>44</v>
      </c>
      <c r="H973" s="15" t="s">
        <v>239</v>
      </c>
      <c r="I973" s="16" t="s">
        <v>36</v>
      </c>
      <c r="J973" s="53">
        <v>2576.77</v>
      </c>
    </row>
    <row r="974" spans="1:10" hidden="1" x14ac:dyDescent="0.3">
      <c r="A974" s="42" t="s">
        <v>89</v>
      </c>
      <c r="B974" s="16" t="s">
        <v>229</v>
      </c>
      <c r="C974" s="12" t="s">
        <v>70</v>
      </c>
      <c r="D974" s="12" t="s">
        <v>16</v>
      </c>
      <c r="E974" s="13" t="s">
        <v>16</v>
      </c>
      <c r="F974" s="13" t="s">
        <v>17</v>
      </c>
      <c r="G974" s="13" t="s">
        <v>16</v>
      </c>
      <c r="H974" s="12" t="s">
        <v>18</v>
      </c>
      <c r="I974" s="13" t="s">
        <v>19</v>
      </c>
      <c r="J974" s="52">
        <f>J975+J982</f>
        <v>4239.3100000000004</v>
      </c>
    </row>
    <row r="975" spans="1:10" hidden="1" x14ac:dyDescent="0.3">
      <c r="A975" s="41" t="s">
        <v>216</v>
      </c>
      <c r="B975" s="16" t="s">
        <v>229</v>
      </c>
      <c r="C975" s="15" t="s">
        <v>70</v>
      </c>
      <c r="D975" s="15" t="s">
        <v>44</v>
      </c>
      <c r="E975" s="16" t="s">
        <v>16</v>
      </c>
      <c r="F975" s="16" t="s">
        <v>17</v>
      </c>
      <c r="G975" s="16" t="s">
        <v>16</v>
      </c>
      <c r="H975" s="15" t="s">
        <v>18</v>
      </c>
      <c r="I975" s="16" t="s">
        <v>19</v>
      </c>
      <c r="J975" s="53">
        <f t="shared" ref="J975:J978" si="38">J976</f>
        <v>219.43</v>
      </c>
    </row>
    <row r="976" spans="1:10" ht="75" hidden="1" x14ac:dyDescent="0.3">
      <c r="A976" s="41" t="s">
        <v>278</v>
      </c>
      <c r="B976" s="16" t="s">
        <v>229</v>
      </c>
      <c r="C976" s="15" t="s">
        <v>70</v>
      </c>
      <c r="D976" s="15" t="s">
        <v>44</v>
      </c>
      <c r="E976" s="16" t="s">
        <v>55</v>
      </c>
      <c r="F976" s="16" t="s">
        <v>17</v>
      </c>
      <c r="G976" s="16" t="s">
        <v>16</v>
      </c>
      <c r="H976" s="15" t="s">
        <v>18</v>
      </c>
      <c r="I976" s="16" t="s">
        <v>19</v>
      </c>
      <c r="J976" s="53">
        <f t="shared" si="38"/>
        <v>219.43</v>
      </c>
    </row>
    <row r="977" spans="1:10" ht="37.5" hidden="1" x14ac:dyDescent="0.3">
      <c r="A977" s="41" t="s">
        <v>275</v>
      </c>
      <c r="B977" s="16" t="s">
        <v>229</v>
      </c>
      <c r="C977" s="15" t="s">
        <v>70</v>
      </c>
      <c r="D977" s="15" t="s">
        <v>44</v>
      </c>
      <c r="E977" s="16" t="s">
        <v>55</v>
      </c>
      <c r="F977" s="16" t="s">
        <v>26</v>
      </c>
      <c r="G977" s="16" t="s">
        <v>16</v>
      </c>
      <c r="H977" s="15" t="s">
        <v>18</v>
      </c>
      <c r="I977" s="16" t="s">
        <v>19</v>
      </c>
      <c r="J977" s="53">
        <f t="shared" si="38"/>
        <v>219.43</v>
      </c>
    </row>
    <row r="978" spans="1:10" hidden="1" x14ac:dyDescent="0.3">
      <c r="A978" s="41" t="s">
        <v>285</v>
      </c>
      <c r="B978" s="16" t="s">
        <v>229</v>
      </c>
      <c r="C978" s="15" t="s">
        <v>70</v>
      </c>
      <c r="D978" s="15" t="s">
        <v>44</v>
      </c>
      <c r="E978" s="16" t="s">
        <v>55</v>
      </c>
      <c r="F978" s="16" t="s">
        <v>26</v>
      </c>
      <c r="G978" s="16" t="s">
        <v>21</v>
      </c>
      <c r="H978" s="15" t="s">
        <v>18</v>
      </c>
      <c r="I978" s="16" t="s">
        <v>19</v>
      </c>
      <c r="J978" s="53">
        <f t="shared" si="38"/>
        <v>219.43</v>
      </c>
    </row>
    <row r="979" spans="1:10" hidden="1" x14ac:dyDescent="0.3">
      <c r="A979" s="41" t="s">
        <v>347</v>
      </c>
      <c r="B979" s="16" t="s">
        <v>229</v>
      </c>
      <c r="C979" s="15" t="s">
        <v>70</v>
      </c>
      <c r="D979" s="15" t="s">
        <v>44</v>
      </c>
      <c r="E979" s="16" t="s">
        <v>55</v>
      </c>
      <c r="F979" s="16" t="s">
        <v>26</v>
      </c>
      <c r="G979" s="16" t="s">
        <v>21</v>
      </c>
      <c r="H979" s="15" t="s">
        <v>277</v>
      </c>
      <c r="I979" s="16" t="s">
        <v>19</v>
      </c>
      <c r="J979" s="53">
        <f>J980+J981</f>
        <v>219.43</v>
      </c>
    </row>
    <row r="980" spans="1:10" ht="37.5" hidden="1" x14ac:dyDescent="0.3">
      <c r="A980" s="41" t="s">
        <v>35</v>
      </c>
      <c r="B980" s="16" t="s">
        <v>229</v>
      </c>
      <c r="C980" s="15" t="s">
        <v>70</v>
      </c>
      <c r="D980" s="15" t="s">
        <v>44</v>
      </c>
      <c r="E980" s="16" t="s">
        <v>55</v>
      </c>
      <c r="F980" s="16" t="s">
        <v>26</v>
      </c>
      <c r="G980" s="16" t="s">
        <v>21</v>
      </c>
      <c r="H980" s="15" t="s">
        <v>277</v>
      </c>
      <c r="I980" s="16" t="s">
        <v>36</v>
      </c>
      <c r="J980" s="53">
        <v>89.43</v>
      </c>
    </row>
    <row r="981" spans="1:10" hidden="1" x14ac:dyDescent="0.3">
      <c r="A981" s="93" t="s">
        <v>37</v>
      </c>
      <c r="B981" s="16" t="s">
        <v>229</v>
      </c>
      <c r="C981" s="15" t="s">
        <v>70</v>
      </c>
      <c r="D981" s="15" t="s">
        <v>44</v>
      </c>
      <c r="E981" s="16" t="s">
        <v>55</v>
      </c>
      <c r="F981" s="16" t="s">
        <v>26</v>
      </c>
      <c r="G981" s="16" t="s">
        <v>21</v>
      </c>
      <c r="H981" s="15" t="s">
        <v>277</v>
      </c>
      <c r="I981" s="16" t="s">
        <v>38</v>
      </c>
      <c r="J981" s="53">
        <v>130</v>
      </c>
    </row>
    <row r="982" spans="1:10" hidden="1" x14ac:dyDescent="0.3">
      <c r="A982" s="41" t="s">
        <v>232</v>
      </c>
      <c r="B982" s="16" t="s">
        <v>229</v>
      </c>
      <c r="C982" s="15" t="s">
        <v>70</v>
      </c>
      <c r="D982" s="15" t="s">
        <v>24</v>
      </c>
      <c r="E982" s="16" t="s">
        <v>16</v>
      </c>
      <c r="F982" s="15" t="s">
        <v>17</v>
      </c>
      <c r="G982" s="16" t="s">
        <v>16</v>
      </c>
      <c r="H982" s="15" t="s">
        <v>18</v>
      </c>
      <c r="I982" s="16" t="s">
        <v>19</v>
      </c>
      <c r="J982" s="53">
        <f>J983+J995</f>
        <v>4019.88</v>
      </c>
    </row>
    <row r="983" spans="1:10" ht="75" hidden="1" x14ac:dyDescent="0.3">
      <c r="A983" s="41" t="s">
        <v>278</v>
      </c>
      <c r="B983" s="16" t="s">
        <v>229</v>
      </c>
      <c r="C983" s="15" t="s">
        <v>70</v>
      </c>
      <c r="D983" s="15" t="s">
        <v>24</v>
      </c>
      <c r="E983" s="16" t="s">
        <v>55</v>
      </c>
      <c r="F983" s="15" t="s">
        <v>17</v>
      </c>
      <c r="G983" s="16" t="s">
        <v>16</v>
      </c>
      <c r="H983" s="15" t="s">
        <v>18</v>
      </c>
      <c r="I983" s="16" t="s">
        <v>19</v>
      </c>
      <c r="J983" s="53">
        <f>J984+J991</f>
        <v>1153.99</v>
      </c>
    </row>
    <row r="984" spans="1:10" ht="37.5" hidden="1" x14ac:dyDescent="0.3">
      <c r="A984" s="41" t="s">
        <v>288</v>
      </c>
      <c r="B984" s="16" t="s">
        <v>229</v>
      </c>
      <c r="C984" s="15" t="s">
        <v>70</v>
      </c>
      <c r="D984" s="15" t="s">
        <v>24</v>
      </c>
      <c r="E984" s="16" t="s">
        <v>55</v>
      </c>
      <c r="F984" s="15" t="s">
        <v>85</v>
      </c>
      <c r="G984" s="16" t="s">
        <v>16</v>
      </c>
      <c r="H984" s="15" t="s">
        <v>18</v>
      </c>
      <c r="I984" s="16" t="s">
        <v>19</v>
      </c>
      <c r="J984" s="53">
        <f>J985+J988</f>
        <v>712.31</v>
      </c>
    </row>
    <row r="985" spans="1:10" hidden="1" x14ac:dyDescent="0.3">
      <c r="A985" s="41" t="s">
        <v>245</v>
      </c>
      <c r="B985" s="16" t="s">
        <v>229</v>
      </c>
      <c r="C985" s="15" t="s">
        <v>70</v>
      </c>
      <c r="D985" s="15" t="s">
        <v>24</v>
      </c>
      <c r="E985" s="16" t="s">
        <v>55</v>
      </c>
      <c r="F985" s="16" t="s">
        <v>85</v>
      </c>
      <c r="G985" s="16" t="s">
        <v>44</v>
      </c>
      <c r="H985" s="15" t="s">
        <v>18</v>
      </c>
      <c r="I985" s="16" t="s">
        <v>19</v>
      </c>
      <c r="J985" s="53">
        <f>J986</f>
        <v>30.27</v>
      </c>
    </row>
    <row r="986" spans="1:10" hidden="1" x14ac:dyDescent="0.3">
      <c r="A986" s="41" t="s">
        <v>284</v>
      </c>
      <c r="B986" s="16" t="s">
        <v>229</v>
      </c>
      <c r="C986" s="15" t="s">
        <v>70</v>
      </c>
      <c r="D986" s="15" t="s">
        <v>24</v>
      </c>
      <c r="E986" s="16" t="s">
        <v>55</v>
      </c>
      <c r="F986" s="16" t="s">
        <v>85</v>
      </c>
      <c r="G986" s="16" t="s">
        <v>44</v>
      </c>
      <c r="H986" s="15" t="s">
        <v>220</v>
      </c>
      <c r="I986" s="16" t="s">
        <v>19</v>
      </c>
      <c r="J986" s="53">
        <f>J987</f>
        <v>30.27</v>
      </c>
    </row>
    <row r="987" spans="1:10" ht="37.5" hidden="1" x14ac:dyDescent="0.3">
      <c r="A987" s="41" t="s">
        <v>35</v>
      </c>
      <c r="B987" s="16" t="s">
        <v>229</v>
      </c>
      <c r="C987" s="15" t="s">
        <v>70</v>
      </c>
      <c r="D987" s="15" t="s">
        <v>24</v>
      </c>
      <c r="E987" s="16" t="s">
        <v>55</v>
      </c>
      <c r="F987" s="16" t="s">
        <v>85</v>
      </c>
      <c r="G987" s="16" t="s">
        <v>44</v>
      </c>
      <c r="H987" s="15" t="s">
        <v>220</v>
      </c>
      <c r="I987" s="16" t="s">
        <v>36</v>
      </c>
      <c r="J987" s="53">
        <v>30.27</v>
      </c>
    </row>
    <row r="988" spans="1:10" hidden="1" x14ac:dyDescent="0.3">
      <c r="A988" s="41" t="s">
        <v>246</v>
      </c>
      <c r="B988" s="15" t="s">
        <v>229</v>
      </c>
      <c r="C988" s="15" t="s">
        <v>70</v>
      </c>
      <c r="D988" s="15" t="s">
        <v>24</v>
      </c>
      <c r="E988" s="16" t="s">
        <v>55</v>
      </c>
      <c r="F988" s="16" t="s">
        <v>85</v>
      </c>
      <c r="G988" s="16" t="s">
        <v>54</v>
      </c>
      <c r="H988" s="15" t="s">
        <v>18</v>
      </c>
      <c r="I988" s="16" t="s">
        <v>19</v>
      </c>
      <c r="J988" s="53">
        <f t="shared" ref="J988:J989" si="39">J989</f>
        <v>682.04</v>
      </c>
    </row>
    <row r="989" spans="1:10" hidden="1" x14ac:dyDescent="0.3">
      <c r="A989" s="41" t="s">
        <v>221</v>
      </c>
      <c r="B989" s="14">
        <v>673</v>
      </c>
      <c r="C989" s="15" t="s">
        <v>70</v>
      </c>
      <c r="D989" s="15" t="s">
        <v>24</v>
      </c>
      <c r="E989" s="16" t="s">
        <v>55</v>
      </c>
      <c r="F989" s="16" t="s">
        <v>85</v>
      </c>
      <c r="G989" s="16" t="s">
        <v>54</v>
      </c>
      <c r="H989" s="15" t="s">
        <v>222</v>
      </c>
      <c r="I989" s="16" t="s">
        <v>19</v>
      </c>
      <c r="J989" s="53">
        <f t="shared" si="39"/>
        <v>682.04</v>
      </c>
    </row>
    <row r="990" spans="1:10" ht="37.5" hidden="1" x14ac:dyDescent="0.3">
      <c r="A990" s="41" t="s">
        <v>35</v>
      </c>
      <c r="B990" s="14">
        <v>673</v>
      </c>
      <c r="C990" s="15" t="s">
        <v>70</v>
      </c>
      <c r="D990" s="15" t="s">
        <v>24</v>
      </c>
      <c r="E990" s="16" t="s">
        <v>55</v>
      </c>
      <c r="F990" s="16" t="s">
        <v>85</v>
      </c>
      <c r="G990" s="16" t="s">
        <v>54</v>
      </c>
      <c r="H990" s="15" t="s">
        <v>222</v>
      </c>
      <c r="I990" s="16" t="s">
        <v>36</v>
      </c>
      <c r="J990" s="53">
        <v>682.04</v>
      </c>
    </row>
    <row r="991" spans="1:10" ht="37.5" hidden="1" x14ac:dyDescent="0.3">
      <c r="A991" s="41" t="s">
        <v>242</v>
      </c>
      <c r="B991" s="16" t="s">
        <v>229</v>
      </c>
      <c r="C991" s="15" t="s">
        <v>70</v>
      </c>
      <c r="D991" s="15" t="s">
        <v>24</v>
      </c>
      <c r="E991" s="16" t="s">
        <v>55</v>
      </c>
      <c r="F991" s="16" t="s">
        <v>9</v>
      </c>
      <c r="G991" s="16" t="s">
        <v>16</v>
      </c>
      <c r="H991" s="15" t="s">
        <v>18</v>
      </c>
      <c r="I991" s="16" t="s">
        <v>19</v>
      </c>
      <c r="J991" s="53">
        <f t="shared" ref="J991:J993" si="40">J992</f>
        <v>441.68</v>
      </c>
    </row>
    <row r="992" spans="1:10" ht="37.5" hidden="1" x14ac:dyDescent="0.3">
      <c r="A992" s="41" t="s">
        <v>279</v>
      </c>
      <c r="B992" s="16" t="s">
        <v>229</v>
      </c>
      <c r="C992" s="15" t="s">
        <v>70</v>
      </c>
      <c r="D992" s="15" t="s">
        <v>24</v>
      </c>
      <c r="E992" s="16" t="s">
        <v>55</v>
      </c>
      <c r="F992" s="16" t="s">
        <v>9</v>
      </c>
      <c r="G992" s="16" t="s">
        <v>21</v>
      </c>
      <c r="H992" s="15" t="s">
        <v>18</v>
      </c>
      <c r="I992" s="16" t="s">
        <v>19</v>
      </c>
      <c r="J992" s="53">
        <f t="shared" si="40"/>
        <v>441.68</v>
      </c>
    </row>
    <row r="993" spans="1:10" hidden="1" x14ac:dyDescent="0.3">
      <c r="A993" s="41" t="s">
        <v>287</v>
      </c>
      <c r="B993" s="16" t="s">
        <v>229</v>
      </c>
      <c r="C993" s="15" t="s">
        <v>70</v>
      </c>
      <c r="D993" s="15" t="s">
        <v>24</v>
      </c>
      <c r="E993" s="16" t="s">
        <v>55</v>
      </c>
      <c r="F993" s="16" t="s">
        <v>9</v>
      </c>
      <c r="G993" s="16" t="s">
        <v>21</v>
      </c>
      <c r="H993" s="15" t="s">
        <v>218</v>
      </c>
      <c r="I993" s="16" t="s">
        <v>19</v>
      </c>
      <c r="J993" s="53">
        <f t="shared" si="40"/>
        <v>441.68</v>
      </c>
    </row>
    <row r="994" spans="1:10" ht="37.5" hidden="1" x14ac:dyDescent="0.3">
      <c r="A994" s="41" t="s">
        <v>35</v>
      </c>
      <c r="B994" s="16" t="s">
        <v>229</v>
      </c>
      <c r="C994" s="15" t="s">
        <v>70</v>
      </c>
      <c r="D994" s="15" t="s">
        <v>24</v>
      </c>
      <c r="E994" s="16" t="s">
        <v>55</v>
      </c>
      <c r="F994" s="16" t="s">
        <v>9</v>
      </c>
      <c r="G994" s="16" t="s">
        <v>21</v>
      </c>
      <c r="H994" s="15" t="s">
        <v>218</v>
      </c>
      <c r="I994" s="16" t="s">
        <v>36</v>
      </c>
      <c r="J994" s="53">
        <v>441.68</v>
      </c>
    </row>
    <row r="995" spans="1:10" ht="56.25" hidden="1" x14ac:dyDescent="0.3">
      <c r="A995" s="41" t="s">
        <v>442</v>
      </c>
      <c r="B995" s="16" t="s">
        <v>229</v>
      </c>
      <c r="C995" s="15" t="s">
        <v>70</v>
      </c>
      <c r="D995" s="15" t="s">
        <v>24</v>
      </c>
      <c r="E995" s="16" t="s">
        <v>117</v>
      </c>
      <c r="F995" s="16" t="s">
        <v>17</v>
      </c>
      <c r="G995" s="16" t="s">
        <v>16</v>
      </c>
      <c r="H995" s="15" t="s">
        <v>18</v>
      </c>
      <c r="I995" s="16" t="s">
        <v>19</v>
      </c>
      <c r="J995" s="53">
        <f>J996</f>
        <v>2865.89</v>
      </c>
    </row>
    <row r="996" spans="1:10" hidden="1" x14ac:dyDescent="0.3">
      <c r="A996" s="164" t="s">
        <v>623</v>
      </c>
      <c r="B996" s="16" t="s">
        <v>229</v>
      </c>
      <c r="C996" s="15" t="s">
        <v>70</v>
      </c>
      <c r="D996" s="15" t="s">
        <v>24</v>
      </c>
      <c r="E996" s="16" t="s">
        <v>117</v>
      </c>
      <c r="F996" s="16" t="s">
        <v>17</v>
      </c>
      <c r="G996" s="16" t="s">
        <v>44</v>
      </c>
      <c r="H996" s="15" t="s">
        <v>18</v>
      </c>
      <c r="I996" s="16" t="s">
        <v>19</v>
      </c>
      <c r="J996" s="53">
        <f>J997</f>
        <v>2865.89</v>
      </c>
    </row>
    <row r="997" spans="1:10" hidden="1" x14ac:dyDescent="0.3">
      <c r="A997" s="163" t="s">
        <v>617</v>
      </c>
      <c r="B997" s="16" t="s">
        <v>229</v>
      </c>
      <c r="C997" s="15" t="s">
        <v>70</v>
      </c>
      <c r="D997" s="15" t="s">
        <v>24</v>
      </c>
      <c r="E997" s="16" t="s">
        <v>117</v>
      </c>
      <c r="F997" s="16" t="s">
        <v>17</v>
      </c>
      <c r="G997" s="16" t="s">
        <v>44</v>
      </c>
      <c r="H997" s="15" t="s">
        <v>622</v>
      </c>
      <c r="I997" s="16" t="s">
        <v>19</v>
      </c>
      <c r="J997" s="53">
        <f>J998</f>
        <v>2865.89</v>
      </c>
    </row>
    <row r="998" spans="1:10" ht="37.5" hidden="1" x14ac:dyDescent="0.3">
      <c r="A998" s="41" t="s">
        <v>35</v>
      </c>
      <c r="B998" s="16" t="s">
        <v>229</v>
      </c>
      <c r="C998" s="15" t="s">
        <v>70</v>
      </c>
      <c r="D998" s="15" t="s">
        <v>24</v>
      </c>
      <c r="E998" s="16" t="s">
        <v>117</v>
      </c>
      <c r="F998" s="16" t="s">
        <v>17</v>
      </c>
      <c r="G998" s="16" t="s">
        <v>44</v>
      </c>
      <c r="H998" s="15" t="s">
        <v>622</v>
      </c>
      <c r="I998" s="16" t="s">
        <v>36</v>
      </c>
      <c r="J998" s="53">
        <v>2865.89</v>
      </c>
    </row>
    <row r="999" spans="1:10" hidden="1" x14ac:dyDescent="0.3">
      <c r="A999" s="84" t="s">
        <v>179</v>
      </c>
      <c r="B999" s="16" t="s">
        <v>229</v>
      </c>
      <c r="C999" s="18" t="s">
        <v>117</v>
      </c>
      <c r="D999" s="12" t="s">
        <v>16</v>
      </c>
      <c r="E999" s="13" t="s">
        <v>16</v>
      </c>
      <c r="F999" s="13" t="s">
        <v>17</v>
      </c>
      <c r="G999" s="13" t="s">
        <v>16</v>
      </c>
      <c r="H999" s="12" t="s">
        <v>18</v>
      </c>
      <c r="I999" s="13" t="s">
        <v>19</v>
      </c>
      <c r="J999" s="53">
        <f>J1000</f>
        <v>416.25</v>
      </c>
    </row>
    <row r="1000" spans="1:10" hidden="1" x14ac:dyDescent="0.3">
      <c r="A1000" s="41" t="s">
        <v>307</v>
      </c>
      <c r="B1000" s="16" t="s">
        <v>229</v>
      </c>
      <c r="C1000" s="15" t="s">
        <v>117</v>
      </c>
      <c r="D1000" s="15" t="s">
        <v>54</v>
      </c>
      <c r="E1000" s="19" t="s">
        <v>16</v>
      </c>
      <c r="F1000" s="16" t="s">
        <v>17</v>
      </c>
      <c r="G1000" s="16" t="s">
        <v>16</v>
      </c>
      <c r="H1000" s="15" t="s">
        <v>18</v>
      </c>
      <c r="I1000" s="16" t="s">
        <v>19</v>
      </c>
      <c r="J1000" s="53">
        <f>J1001</f>
        <v>416.25</v>
      </c>
    </row>
    <row r="1001" spans="1:10" ht="56.25" hidden="1" x14ac:dyDescent="0.3">
      <c r="A1001" s="64" t="s">
        <v>351</v>
      </c>
      <c r="B1001" s="16" t="s">
        <v>229</v>
      </c>
      <c r="C1001" s="19" t="s">
        <v>117</v>
      </c>
      <c r="D1001" s="19" t="s">
        <v>54</v>
      </c>
      <c r="E1001" s="16" t="s">
        <v>93</v>
      </c>
      <c r="F1001" s="16" t="s">
        <v>17</v>
      </c>
      <c r="G1001" s="16" t="s">
        <v>16</v>
      </c>
      <c r="H1001" s="15" t="s">
        <v>18</v>
      </c>
      <c r="I1001" s="16" t="s">
        <v>19</v>
      </c>
      <c r="J1001" s="53">
        <f>J1002</f>
        <v>416.25</v>
      </c>
    </row>
    <row r="1002" spans="1:10" ht="37.5" hidden="1" x14ac:dyDescent="0.3">
      <c r="A1002" s="41" t="s">
        <v>583</v>
      </c>
      <c r="B1002" s="16" t="s">
        <v>229</v>
      </c>
      <c r="C1002" s="19" t="s">
        <v>117</v>
      </c>
      <c r="D1002" s="19" t="s">
        <v>54</v>
      </c>
      <c r="E1002" s="16" t="s">
        <v>93</v>
      </c>
      <c r="F1002" s="16" t="s">
        <v>17</v>
      </c>
      <c r="G1002" s="16" t="s">
        <v>70</v>
      </c>
      <c r="H1002" s="15" t="s">
        <v>18</v>
      </c>
      <c r="I1002" s="16" t="s">
        <v>19</v>
      </c>
      <c r="J1002" s="53">
        <f>J1003</f>
        <v>416.25</v>
      </c>
    </row>
    <row r="1003" spans="1:10" hidden="1" x14ac:dyDescent="0.3">
      <c r="A1003" s="41" t="s">
        <v>582</v>
      </c>
      <c r="B1003" s="16" t="s">
        <v>229</v>
      </c>
      <c r="C1003" s="19" t="s">
        <v>117</v>
      </c>
      <c r="D1003" s="19" t="s">
        <v>54</v>
      </c>
      <c r="E1003" s="16" t="s">
        <v>93</v>
      </c>
      <c r="F1003" s="16" t="s">
        <v>17</v>
      </c>
      <c r="G1003" s="16" t="s">
        <v>70</v>
      </c>
      <c r="H1003" s="15" t="s">
        <v>581</v>
      </c>
      <c r="I1003" s="16" t="s">
        <v>19</v>
      </c>
      <c r="J1003" s="53">
        <f>J1004</f>
        <v>416.25</v>
      </c>
    </row>
    <row r="1004" spans="1:10" ht="37.5" hidden="1" x14ac:dyDescent="0.3">
      <c r="A1004" s="41" t="s">
        <v>35</v>
      </c>
      <c r="B1004" s="16" t="s">
        <v>229</v>
      </c>
      <c r="C1004" s="19" t="s">
        <v>117</v>
      </c>
      <c r="D1004" s="19" t="s">
        <v>54</v>
      </c>
      <c r="E1004" s="16" t="s">
        <v>93</v>
      </c>
      <c r="F1004" s="16" t="s">
        <v>17</v>
      </c>
      <c r="G1004" s="16" t="s">
        <v>70</v>
      </c>
      <c r="H1004" s="15" t="s">
        <v>581</v>
      </c>
      <c r="I1004" s="16" t="s">
        <v>36</v>
      </c>
      <c r="J1004" s="53">
        <v>416.25</v>
      </c>
    </row>
    <row r="1005" spans="1:10" ht="56.25" hidden="1" x14ac:dyDescent="0.3">
      <c r="A1005" s="66" t="s">
        <v>361</v>
      </c>
      <c r="B1005" s="13" t="s">
        <v>230</v>
      </c>
      <c r="C1005" s="12" t="s">
        <v>16</v>
      </c>
      <c r="D1005" s="12" t="s">
        <v>16</v>
      </c>
      <c r="E1005" s="13" t="s">
        <v>16</v>
      </c>
      <c r="F1005" s="12" t="s">
        <v>17</v>
      </c>
      <c r="G1005" s="13" t="s">
        <v>16</v>
      </c>
      <c r="H1005" s="12" t="s">
        <v>18</v>
      </c>
      <c r="I1005" s="13" t="s">
        <v>19</v>
      </c>
      <c r="J1005" s="52">
        <f>J1006+J1042+J1053+J1038</f>
        <v>7785.89</v>
      </c>
    </row>
    <row r="1006" spans="1:10" hidden="1" x14ac:dyDescent="0.3">
      <c r="A1006" s="64" t="s">
        <v>20</v>
      </c>
      <c r="B1006" s="16" t="s">
        <v>230</v>
      </c>
      <c r="C1006" s="15" t="s">
        <v>21</v>
      </c>
      <c r="D1006" s="15" t="s">
        <v>16</v>
      </c>
      <c r="E1006" s="16" t="s">
        <v>16</v>
      </c>
      <c r="F1006" s="15" t="s">
        <v>17</v>
      </c>
      <c r="G1006" s="16" t="s">
        <v>16</v>
      </c>
      <c r="H1006" s="15" t="s">
        <v>18</v>
      </c>
      <c r="I1006" s="16" t="s">
        <v>19</v>
      </c>
      <c r="J1006" s="53">
        <f>J1007+J1016</f>
        <v>3685.93</v>
      </c>
    </row>
    <row r="1007" spans="1:10" ht="56.25" hidden="1" x14ac:dyDescent="0.3">
      <c r="A1007" s="41" t="s">
        <v>46</v>
      </c>
      <c r="B1007" s="16" t="s">
        <v>230</v>
      </c>
      <c r="C1007" s="14" t="s">
        <v>43</v>
      </c>
      <c r="D1007" s="16" t="s">
        <v>54</v>
      </c>
      <c r="E1007" s="19" t="s">
        <v>16</v>
      </c>
      <c r="F1007" s="16" t="s">
        <v>17</v>
      </c>
      <c r="G1007" s="16" t="s">
        <v>16</v>
      </c>
      <c r="H1007" s="15" t="s">
        <v>18</v>
      </c>
      <c r="I1007" s="16" t="s">
        <v>19</v>
      </c>
      <c r="J1007" s="53">
        <f>J1008</f>
        <v>3505.93</v>
      </c>
    </row>
    <row r="1008" spans="1:10" ht="37.5" hidden="1" x14ac:dyDescent="0.3">
      <c r="A1008" s="41" t="s">
        <v>48</v>
      </c>
      <c r="B1008" s="16" t="s">
        <v>230</v>
      </c>
      <c r="C1008" s="14" t="s">
        <v>43</v>
      </c>
      <c r="D1008" s="16" t="s">
        <v>54</v>
      </c>
      <c r="E1008" s="16" t="s">
        <v>45</v>
      </c>
      <c r="F1008" s="16" t="s">
        <v>17</v>
      </c>
      <c r="G1008" s="16" t="s">
        <v>16</v>
      </c>
      <c r="H1008" s="15" t="s">
        <v>18</v>
      </c>
      <c r="I1008" s="16" t="s">
        <v>19</v>
      </c>
      <c r="J1008" s="53">
        <f>J1009</f>
        <v>3505.93</v>
      </c>
    </row>
    <row r="1009" spans="1:10" ht="37.5" hidden="1" x14ac:dyDescent="0.3">
      <c r="A1009" s="41" t="s">
        <v>49</v>
      </c>
      <c r="B1009" s="16" t="s">
        <v>230</v>
      </c>
      <c r="C1009" s="14" t="s">
        <v>43</v>
      </c>
      <c r="D1009" s="16" t="s">
        <v>54</v>
      </c>
      <c r="E1009" s="14">
        <v>51</v>
      </c>
      <c r="F1009" s="14">
        <v>2</v>
      </c>
      <c r="G1009" s="16" t="s">
        <v>16</v>
      </c>
      <c r="H1009" s="15" t="s">
        <v>18</v>
      </c>
      <c r="I1009" s="16" t="s">
        <v>19</v>
      </c>
      <c r="J1009" s="53">
        <f>J1010+J1014</f>
        <v>3505.93</v>
      </c>
    </row>
    <row r="1010" spans="1:10" hidden="1" x14ac:dyDescent="0.3">
      <c r="A1010" s="41" t="s">
        <v>33</v>
      </c>
      <c r="B1010" s="16" t="s">
        <v>230</v>
      </c>
      <c r="C1010" s="14" t="s">
        <v>43</v>
      </c>
      <c r="D1010" s="16" t="s">
        <v>54</v>
      </c>
      <c r="E1010" s="14">
        <v>51</v>
      </c>
      <c r="F1010" s="14">
        <v>2</v>
      </c>
      <c r="G1010" s="16" t="s">
        <v>16</v>
      </c>
      <c r="H1010" s="15" t="s">
        <v>28</v>
      </c>
      <c r="I1010" s="16" t="s">
        <v>19</v>
      </c>
      <c r="J1010" s="53">
        <f>J1011+J1012+J1013</f>
        <v>879.83</v>
      </c>
    </row>
    <row r="1011" spans="1:10" ht="75" hidden="1" x14ac:dyDescent="0.3">
      <c r="A1011" s="41" t="s">
        <v>34</v>
      </c>
      <c r="B1011" s="16" t="s">
        <v>230</v>
      </c>
      <c r="C1011" s="15" t="s">
        <v>21</v>
      </c>
      <c r="D1011" s="16" t="s">
        <v>54</v>
      </c>
      <c r="E1011" s="14">
        <v>51</v>
      </c>
      <c r="F1011" s="14">
        <v>2</v>
      </c>
      <c r="G1011" s="16" t="s">
        <v>16</v>
      </c>
      <c r="H1011" s="15" t="s">
        <v>28</v>
      </c>
      <c r="I1011" s="16" t="s">
        <v>29</v>
      </c>
      <c r="J1011" s="53">
        <v>44.32</v>
      </c>
    </row>
    <row r="1012" spans="1:10" ht="37.5" hidden="1" x14ac:dyDescent="0.3">
      <c r="A1012" s="41" t="s">
        <v>35</v>
      </c>
      <c r="B1012" s="16" t="s">
        <v>230</v>
      </c>
      <c r="C1012" s="15" t="s">
        <v>21</v>
      </c>
      <c r="D1012" s="16" t="s">
        <v>54</v>
      </c>
      <c r="E1012" s="14">
        <v>51</v>
      </c>
      <c r="F1012" s="14">
        <v>2</v>
      </c>
      <c r="G1012" s="16" t="s">
        <v>16</v>
      </c>
      <c r="H1012" s="15" t="s">
        <v>28</v>
      </c>
      <c r="I1012" s="16" t="s">
        <v>36</v>
      </c>
      <c r="J1012" s="53">
        <v>824.51</v>
      </c>
    </row>
    <row r="1013" spans="1:10" hidden="1" x14ac:dyDescent="0.3">
      <c r="A1013" s="64" t="s">
        <v>37</v>
      </c>
      <c r="B1013" s="16" t="s">
        <v>230</v>
      </c>
      <c r="C1013" s="15" t="s">
        <v>21</v>
      </c>
      <c r="D1013" s="16" t="s">
        <v>54</v>
      </c>
      <c r="E1013" s="14">
        <v>51</v>
      </c>
      <c r="F1013" s="14">
        <v>2</v>
      </c>
      <c r="G1013" s="16" t="s">
        <v>16</v>
      </c>
      <c r="H1013" s="15" t="s">
        <v>28</v>
      </c>
      <c r="I1013" s="16" t="s">
        <v>38</v>
      </c>
      <c r="J1013" s="53">
        <v>11</v>
      </c>
    </row>
    <row r="1014" spans="1:10" ht="37.5" hidden="1" x14ac:dyDescent="0.3">
      <c r="A1014" s="41" t="s">
        <v>39</v>
      </c>
      <c r="B1014" s="16" t="s">
        <v>230</v>
      </c>
      <c r="C1014" s="14" t="s">
        <v>43</v>
      </c>
      <c r="D1014" s="16" t="s">
        <v>54</v>
      </c>
      <c r="E1014" s="14">
        <v>51</v>
      </c>
      <c r="F1014" s="14">
        <v>2</v>
      </c>
      <c r="G1014" s="16" t="s">
        <v>16</v>
      </c>
      <c r="H1014" s="15" t="s">
        <v>30</v>
      </c>
      <c r="I1014" s="16" t="s">
        <v>19</v>
      </c>
      <c r="J1014" s="53">
        <f>J1015</f>
        <v>2626.1</v>
      </c>
    </row>
    <row r="1015" spans="1:10" ht="75" hidden="1" x14ac:dyDescent="0.3">
      <c r="A1015" s="41" t="s">
        <v>34</v>
      </c>
      <c r="B1015" s="16" t="s">
        <v>230</v>
      </c>
      <c r="C1015" s="15" t="s">
        <v>21</v>
      </c>
      <c r="D1015" s="16" t="s">
        <v>54</v>
      </c>
      <c r="E1015" s="14">
        <v>51</v>
      </c>
      <c r="F1015" s="14">
        <v>2</v>
      </c>
      <c r="G1015" s="16" t="s">
        <v>16</v>
      </c>
      <c r="H1015" s="15" t="s">
        <v>30</v>
      </c>
      <c r="I1015" s="16" t="s">
        <v>29</v>
      </c>
      <c r="J1015" s="53">
        <v>2626.1</v>
      </c>
    </row>
    <row r="1016" spans="1:10" hidden="1" x14ac:dyDescent="0.3">
      <c r="A1016" s="64" t="s">
        <v>40</v>
      </c>
      <c r="B1016" s="16" t="s">
        <v>230</v>
      </c>
      <c r="C1016" s="14" t="s">
        <v>43</v>
      </c>
      <c r="D1016" s="15">
        <v>13</v>
      </c>
      <c r="E1016" s="19" t="s">
        <v>16</v>
      </c>
      <c r="F1016" s="14">
        <v>0</v>
      </c>
      <c r="G1016" s="15" t="s">
        <v>18</v>
      </c>
      <c r="H1016" s="15" t="s">
        <v>19</v>
      </c>
      <c r="I1016" s="16" t="s">
        <v>19</v>
      </c>
      <c r="J1016" s="53">
        <f>J1017+J1023+J1032+J1028</f>
        <v>180</v>
      </c>
    </row>
    <row r="1017" spans="1:10" ht="37.5" hidden="1" x14ac:dyDescent="0.3">
      <c r="A1017" s="41" t="s">
        <v>48</v>
      </c>
      <c r="B1017" s="16" t="s">
        <v>230</v>
      </c>
      <c r="C1017" s="14" t="s">
        <v>43</v>
      </c>
      <c r="D1017" s="15">
        <v>13</v>
      </c>
      <c r="E1017" s="14">
        <v>51</v>
      </c>
      <c r="F1017" s="14">
        <v>0</v>
      </c>
      <c r="G1017" s="15" t="s">
        <v>18</v>
      </c>
      <c r="H1017" s="15" t="s">
        <v>19</v>
      </c>
      <c r="I1017" s="16" t="s">
        <v>19</v>
      </c>
      <c r="J1017" s="53">
        <f>J1018</f>
        <v>95</v>
      </c>
    </row>
    <row r="1018" spans="1:10" ht="37.5" hidden="1" x14ac:dyDescent="0.3">
      <c r="A1018" s="41" t="s">
        <v>62</v>
      </c>
      <c r="B1018" s="16" t="s">
        <v>230</v>
      </c>
      <c r="C1018" s="14" t="s">
        <v>43</v>
      </c>
      <c r="D1018" s="15">
        <v>13</v>
      </c>
      <c r="E1018" s="14">
        <v>51</v>
      </c>
      <c r="F1018" s="14">
        <v>5</v>
      </c>
      <c r="G1018" s="16" t="s">
        <v>16</v>
      </c>
      <c r="H1018" s="15" t="s">
        <v>18</v>
      </c>
      <c r="I1018" s="16" t="s">
        <v>19</v>
      </c>
      <c r="J1018" s="53">
        <f>J1019+J1021</f>
        <v>95</v>
      </c>
    </row>
    <row r="1019" spans="1:10" hidden="1" x14ac:dyDescent="0.3">
      <c r="A1019" s="79" t="s">
        <v>302</v>
      </c>
      <c r="B1019" s="15" t="s">
        <v>230</v>
      </c>
      <c r="C1019" s="15" t="s">
        <v>21</v>
      </c>
      <c r="D1019" s="16">
        <v>13</v>
      </c>
      <c r="E1019" s="19" t="s">
        <v>45</v>
      </c>
      <c r="F1019" s="14">
        <v>5</v>
      </c>
      <c r="G1019" s="16" t="s">
        <v>16</v>
      </c>
      <c r="H1019" s="15" t="s">
        <v>99</v>
      </c>
      <c r="I1019" s="16" t="s">
        <v>19</v>
      </c>
      <c r="J1019" s="53">
        <f>J1020</f>
        <v>30</v>
      </c>
    </row>
    <row r="1020" spans="1:10" ht="37.5" hidden="1" x14ac:dyDescent="0.3">
      <c r="A1020" s="41" t="s">
        <v>35</v>
      </c>
      <c r="B1020" s="15" t="s">
        <v>230</v>
      </c>
      <c r="C1020" s="15" t="s">
        <v>21</v>
      </c>
      <c r="D1020" s="16">
        <v>13</v>
      </c>
      <c r="E1020" s="19" t="s">
        <v>45</v>
      </c>
      <c r="F1020" s="16" t="s">
        <v>11</v>
      </c>
      <c r="G1020" s="16" t="s">
        <v>16</v>
      </c>
      <c r="H1020" s="15" t="s">
        <v>99</v>
      </c>
      <c r="I1020" s="16" t="s">
        <v>36</v>
      </c>
      <c r="J1020" s="53">
        <v>30</v>
      </c>
    </row>
    <row r="1021" spans="1:10" hidden="1" x14ac:dyDescent="0.3">
      <c r="A1021" s="54" t="s">
        <v>65</v>
      </c>
      <c r="B1021" s="14">
        <v>674</v>
      </c>
      <c r="C1021" s="19" t="s">
        <v>21</v>
      </c>
      <c r="D1021" s="19">
        <v>13</v>
      </c>
      <c r="E1021" s="14">
        <v>51</v>
      </c>
      <c r="F1021" s="14">
        <v>5</v>
      </c>
      <c r="G1021" s="16" t="s">
        <v>16</v>
      </c>
      <c r="H1021" s="15" t="s">
        <v>66</v>
      </c>
      <c r="I1021" s="16" t="s">
        <v>19</v>
      </c>
      <c r="J1021" s="53">
        <f>J1022</f>
        <v>65</v>
      </c>
    </row>
    <row r="1022" spans="1:10" ht="37.5" hidden="1" x14ac:dyDescent="0.3">
      <c r="A1022" s="41" t="s">
        <v>35</v>
      </c>
      <c r="B1022" s="14">
        <v>674</v>
      </c>
      <c r="C1022" s="15" t="s">
        <v>21</v>
      </c>
      <c r="D1022" s="19">
        <v>13</v>
      </c>
      <c r="E1022" s="14">
        <v>51</v>
      </c>
      <c r="F1022" s="14">
        <v>5</v>
      </c>
      <c r="G1022" s="16" t="s">
        <v>16</v>
      </c>
      <c r="H1022" s="15" t="s">
        <v>66</v>
      </c>
      <c r="I1022" s="16" t="s">
        <v>36</v>
      </c>
      <c r="J1022" s="53">
        <v>65</v>
      </c>
    </row>
    <row r="1023" spans="1:10" ht="56.25" hidden="1" x14ac:dyDescent="0.3">
      <c r="A1023" s="66" t="s">
        <v>324</v>
      </c>
      <c r="B1023" s="16" t="s">
        <v>230</v>
      </c>
      <c r="C1023" s="19" t="s">
        <v>21</v>
      </c>
      <c r="D1023" s="19">
        <v>13</v>
      </c>
      <c r="E1023" s="16" t="s">
        <v>256</v>
      </c>
      <c r="F1023" s="15" t="s">
        <v>17</v>
      </c>
      <c r="G1023" s="16" t="s">
        <v>16</v>
      </c>
      <c r="H1023" s="15" t="s">
        <v>18</v>
      </c>
      <c r="I1023" s="16" t="s">
        <v>19</v>
      </c>
      <c r="J1023" s="53">
        <f>J1026</f>
        <v>0</v>
      </c>
    </row>
    <row r="1024" spans="1:10" ht="56.25" hidden="1" x14ac:dyDescent="0.3">
      <c r="A1024" s="64" t="s">
        <v>487</v>
      </c>
      <c r="B1024" s="16" t="s">
        <v>230</v>
      </c>
      <c r="C1024" s="15" t="s">
        <v>21</v>
      </c>
      <c r="D1024" s="19">
        <v>13</v>
      </c>
      <c r="E1024" s="16" t="s">
        <v>256</v>
      </c>
      <c r="F1024" s="16" t="s">
        <v>26</v>
      </c>
      <c r="G1024" s="16" t="s">
        <v>16</v>
      </c>
      <c r="H1024" s="15" t="s">
        <v>18</v>
      </c>
      <c r="I1024" s="16" t="s">
        <v>19</v>
      </c>
      <c r="J1024" s="53">
        <f>J1025</f>
        <v>0</v>
      </c>
    </row>
    <row r="1025" spans="1:10" ht="56.25" hidden="1" x14ac:dyDescent="0.3">
      <c r="A1025" s="64" t="s">
        <v>501</v>
      </c>
      <c r="B1025" s="16" t="s">
        <v>230</v>
      </c>
      <c r="C1025" s="15" t="s">
        <v>21</v>
      </c>
      <c r="D1025" s="19">
        <v>13</v>
      </c>
      <c r="E1025" s="16" t="s">
        <v>256</v>
      </c>
      <c r="F1025" s="16" t="s">
        <v>26</v>
      </c>
      <c r="G1025" s="16" t="s">
        <v>70</v>
      </c>
      <c r="H1025" s="15" t="s">
        <v>18</v>
      </c>
      <c r="I1025" s="16" t="s">
        <v>19</v>
      </c>
      <c r="J1025" s="53">
        <f>J1026</f>
        <v>0</v>
      </c>
    </row>
    <row r="1026" spans="1:10" ht="37.5" hidden="1" x14ac:dyDescent="0.3">
      <c r="A1026" s="64" t="s">
        <v>502</v>
      </c>
      <c r="B1026" s="16" t="s">
        <v>230</v>
      </c>
      <c r="C1026" s="15" t="s">
        <v>21</v>
      </c>
      <c r="D1026" s="19">
        <v>13</v>
      </c>
      <c r="E1026" s="16" t="s">
        <v>256</v>
      </c>
      <c r="F1026" s="16" t="s">
        <v>26</v>
      </c>
      <c r="G1026" s="16" t="s">
        <v>70</v>
      </c>
      <c r="H1026" s="15" t="s">
        <v>500</v>
      </c>
      <c r="I1026" s="16" t="s">
        <v>19</v>
      </c>
      <c r="J1026" s="53">
        <f>J1027</f>
        <v>0</v>
      </c>
    </row>
    <row r="1027" spans="1:10" ht="37.5" hidden="1" x14ac:dyDescent="0.3">
      <c r="A1027" s="41" t="s">
        <v>35</v>
      </c>
      <c r="B1027" s="16" t="s">
        <v>230</v>
      </c>
      <c r="C1027" s="15" t="s">
        <v>21</v>
      </c>
      <c r="D1027" s="19">
        <v>13</v>
      </c>
      <c r="E1027" s="16" t="s">
        <v>256</v>
      </c>
      <c r="F1027" s="16" t="s">
        <v>26</v>
      </c>
      <c r="G1027" s="16" t="s">
        <v>70</v>
      </c>
      <c r="H1027" s="15" t="s">
        <v>500</v>
      </c>
      <c r="I1027" s="16" t="s">
        <v>36</v>
      </c>
      <c r="J1027" s="53">
        <v>0</v>
      </c>
    </row>
    <row r="1028" spans="1:10" ht="56.25" x14ac:dyDescent="0.3">
      <c r="A1028" s="41" t="s">
        <v>596</v>
      </c>
      <c r="B1028" s="16" t="s">
        <v>230</v>
      </c>
      <c r="C1028" s="15" t="s">
        <v>21</v>
      </c>
      <c r="D1028" s="19">
        <v>13</v>
      </c>
      <c r="E1028" s="16" t="s">
        <v>88</v>
      </c>
      <c r="F1028" s="15" t="s">
        <v>17</v>
      </c>
      <c r="G1028" s="16" t="s">
        <v>16</v>
      </c>
      <c r="H1028" s="15" t="s">
        <v>18</v>
      </c>
      <c r="I1028" s="16" t="s">
        <v>19</v>
      </c>
      <c r="J1028" s="53">
        <f>J1029</f>
        <v>76</v>
      </c>
    </row>
    <row r="1029" spans="1:10" ht="56.25" x14ac:dyDescent="0.3">
      <c r="A1029" s="41" t="s">
        <v>595</v>
      </c>
      <c r="B1029" s="16" t="s">
        <v>230</v>
      </c>
      <c r="C1029" s="15" t="s">
        <v>21</v>
      </c>
      <c r="D1029" s="19">
        <v>13</v>
      </c>
      <c r="E1029" s="16" t="s">
        <v>88</v>
      </c>
      <c r="F1029" s="15" t="s">
        <v>17</v>
      </c>
      <c r="G1029" s="16" t="s">
        <v>21</v>
      </c>
      <c r="H1029" s="15" t="s">
        <v>18</v>
      </c>
      <c r="I1029" s="16" t="s">
        <v>19</v>
      </c>
      <c r="J1029" s="53">
        <f>J1030</f>
        <v>76</v>
      </c>
    </row>
    <row r="1030" spans="1:10" ht="37.5" x14ac:dyDescent="0.3">
      <c r="A1030" s="41" t="s">
        <v>502</v>
      </c>
      <c r="B1030" s="16" t="s">
        <v>230</v>
      </c>
      <c r="C1030" s="15" t="s">
        <v>21</v>
      </c>
      <c r="D1030" s="19">
        <v>13</v>
      </c>
      <c r="E1030" s="16" t="s">
        <v>88</v>
      </c>
      <c r="F1030" s="15" t="s">
        <v>17</v>
      </c>
      <c r="G1030" s="16" t="s">
        <v>21</v>
      </c>
      <c r="H1030" s="15" t="s">
        <v>500</v>
      </c>
      <c r="I1030" s="16" t="s">
        <v>19</v>
      </c>
      <c r="J1030" s="53">
        <f>J1031</f>
        <v>76</v>
      </c>
    </row>
    <row r="1031" spans="1:10" ht="37.5" x14ac:dyDescent="0.3">
      <c r="A1031" s="41" t="s">
        <v>35</v>
      </c>
      <c r="B1031" s="16" t="s">
        <v>230</v>
      </c>
      <c r="C1031" s="15" t="s">
        <v>21</v>
      </c>
      <c r="D1031" s="19">
        <v>13</v>
      </c>
      <c r="E1031" s="16" t="s">
        <v>88</v>
      </c>
      <c r="F1031" s="15" t="s">
        <v>17</v>
      </c>
      <c r="G1031" s="16" t="s">
        <v>21</v>
      </c>
      <c r="H1031" s="15" t="s">
        <v>500</v>
      </c>
      <c r="I1031" s="16" t="s">
        <v>36</v>
      </c>
      <c r="J1031" s="53">
        <v>76</v>
      </c>
    </row>
    <row r="1032" spans="1:10" ht="37.5" hidden="1" x14ac:dyDescent="0.3">
      <c r="A1032" s="70" t="s">
        <v>445</v>
      </c>
      <c r="B1032" s="16" t="s">
        <v>230</v>
      </c>
      <c r="C1032" s="15" t="s">
        <v>21</v>
      </c>
      <c r="D1032" s="15" t="s">
        <v>74</v>
      </c>
      <c r="E1032" s="16" t="s">
        <v>371</v>
      </c>
      <c r="F1032" s="15" t="s">
        <v>17</v>
      </c>
      <c r="G1032" s="16" t="s">
        <v>16</v>
      </c>
      <c r="H1032" s="15" t="s">
        <v>18</v>
      </c>
      <c r="I1032" s="16" t="s">
        <v>19</v>
      </c>
      <c r="J1032" s="53">
        <f>J1033</f>
        <v>9</v>
      </c>
    </row>
    <row r="1033" spans="1:10" ht="75" hidden="1" x14ac:dyDescent="0.3">
      <c r="A1033" s="99" t="s">
        <v>446</v>
      </c>
      <c r="B1033" s="16" t="s">
        <v>230</v>
      </c>
      <c r="C1033" s="15" t="s">
        <v>21</v>
      </c>
      <c r="D1033" s="15" t="s">
        <v>74</v>
      </c>
      <c r="E1033" s="16" t="s">
        <v>371</v>
      </c>
      <c r="F1033" s="15" t="s">
        <v>85</v>
      </c>
      <c r="G1033" s="16" t="s">
        <v>16</v>
      </c>
      <c r="H1033" s="15" t="s">
        <v>18</v>
      </c>
      <c r="I1033" s="16" t="s">
        <v>19</v>
      </c>
      <c r="J1033" s="53">
        <f>J1034</f>
        <v>9</v>
      </c>
    </row>
    <row r="1034" spans="1:10" ht="37.5" hidden="1" x14ac:dyDescent="0.3">
      <c r="A1034" s="41" t="s">
        <v>373</v>
      </c>
      <c r="B1034" s="16" t="s">
        <v>230</v>
      </c>
      <c r="C1034" s="15" t="s">
        <v>21</v>
      </c>
      <c r="D1034" s="15" t="s">
        <v>74</v>
      </c>
      <c r="E1034" s="16" t="s">
        <v>371</v>
      </c>
      <c r="F1034" s="15" t="s">
        <v>85</v>
      </c>
      <c r="G1034" s="16" t="s">
        <v>16</v>
      </c>
      <c r="H1034" s="15" t="s">
        <v>372</v>
      </c>
      <c r="I1034" s="16" t="s">
        <v>19</v>
      </c>
      <c r="J1034" s="53">
        <f>J1035</f>
        <v>9</v>
      </c>
    </row>
    <row r="1035" spans="1:10" ht="37.5" hidden="1" x14ac:dyDescent="0.3">
      <c r="A1035" s="41" t="s">
        <v>35</v>
      </c>
      <c r="B1035" s="16" t="s">
        <v>230</v>
      </c>
      <c r="C1035" s="15" t="s">
        <v>21</v>
      </c>
      <c r="D1035" s="15" t="s">
        <v>74</v>
      </c>
      <c r="E1035" s="16" t="s">
        <v>371</v>
      </c>
      <c r="F1035" s="15" t="s">
        <v>85</v>
      </c>
      <c r="G1035" s="16" t="s">
        <v>16</v>
      </c>
      <c r="H1035" s="15" t="s">
        <v>372</v>
      </c>
      <c r="I1035" s="16" t="s">
        <v>36</v>
      </c>
      <c r="J1035" s="53">
        <v>9</v>
      </c>
    </row>
    <row r="1036" spans="1:10" hidden="1" x14ac:dyDescent="0.3">
      <c r="A1036" s="100" t="s">
        <v>75</v>
      </c>
      <c r="B1036" s="13" t="s">
        <v>230</v>
      </c>
      <c r="C1036" s="13" t="s">
        <v>24</v>
      </c>
      <c r="D1036" s="12">
        <v>0</v>
      </c>
      <c r="E1036" s="11">
        <v>0</v>
      </c>
      <c r="F1036" s="11">
        <v>0</v>
      </c>
      <c r="G1036" s="13" t="s">
        <v>16</v>
      </c>
      <c r="H1036" s="12" t="s">
        <v>18</v>
      </c>
      <c r="I1036" s="13" t="s">
        <v>19</v>
      </c>
      <c r="J1036" s="52">
        <f t="shared" ref="J1036:J1040" si="41">J1037</f>
        <v>21</v>
      </c>
    </row>
    <row r="1037" spans="1:10" ht="37.5" hidden="1" x14ac:dyDescent="0.3">
      <c r="A1037" s="41" t="s">
        <v>374</v>
      </c>
      <c r="B1037" s="16" t="s">
        <v>230</v>
      </c>
      <c r="C1037" s="16" t="s">
        <v>24</v>
      </c>
      <c r="D1037" s="16">
        <v>10</v>
      </c>
      <c r="E1037" s="14">
        <v>0</v>
      </c>
      <c r="F1037" s="14">
        <v>0</v>
      </c>
      <c r="G1037" s="16" t="s">
        <v>16</v>
      </c>
      <c r="H1037" s="15" t="s">
        <v>18</v>
      </c>
      <c r="I1037" s="16" t="s">
        <v>19</v>
      </c>
      <c r="J1037" s="53">
        <f t="shared" si="41"/>
        <v>21</v>
      </c>
    </row>
    <row r="1038" spans="1:10" ht="75" hidden="1" x14ac:dyDescent="0.3">
      <c r="A1038" s="58" t="s">
        <v>269</v>
      </c>
      <c r="B1038" s="16" t="s">
        <v>230</v>
      </c>
      <c r="C1038" s="16" t="s">
        <v>24</v>
      </c>
      <c r="D1038" s="16">
        <v>10</v>
      </c>
      <c r="E1038" s="16" t="s">
        <v>24</v>
      </c>
      <c r="F1038" s="14">
        <v>0</v>
      </c>
      <c r="G1038" s="16" t="s">
        <v>16</v>
      </c>
      <c r="H1038" s="15" t="s">
        <v>18</v>
      </c>
      <c r="I1038" s="16" t="s">
        <v>19</v>
      </c>
      <c r="J1038" s="53">
        <f>J1039</f>
        <v>21</v>
      </c>
    </row>
    <row r="1039" spans="1:10" ht="37.5" hidden="1" x14ac:dyDescent="0.3">
      <c r="A1039" s="58" t="s">
        <v>182</v>
      </c>
      <c r="B1039" s="16" t="s">
        <v>230</v>
      </c>
      <c r="C1039" s="14" t="s">
        <v>23</v>
      </c>
      <c r="D1039" s="16">
        <v>10</v>
      </c>
      <c r="E1039" s="19" t="s">
        <v>24</v>
      </c>
      <c r="F1039" s="16" t="s">
        <v>17</v>
      </c>
      <c r="G1039" s="16" t="s">
        <v>44</v>
      </c>
      <c r="H1039" s="15" t="s">
        <v>18</v>
      </c>
      <c r="I1039" s="16" t="s">
        <v>19</v>
      </c>
      <c r="J1039" s="53">
        <f>J1040</f>
        <v>21</v>
      </c>
    </row>
    <row r="1040" spans="1:10" ht="75" hidden="1" x14ac:dyDescent="0.3">
      <c r="A1040" s="73" t="s">
        <v>209</v>
      </c>
      <c r="B1040" s="16" t="s">
        <v>230</v>
      </c>
      <c r="C1040" s="14" t="s">
        <v>23</v>
      </c>
      <c r="D1040" s="16">
        <v>10</v>
      </c>
      <c r="E1040" s="19" t="s">
        <v>24</v>
      </c>
      <c r="F1040" s="16" t="s">
        <v>17</v>
      </c>
      <c r="G1040" s="16" t="s">
        <v>44</v>
      </c>
      <c r="H1040" s="15" t="s">
        <v>365</v>
      </c>
      <c r="I1040" s="16" t="s">
        <v>19</v>
      </c>
      <c r="J1040" s="53">
        <f t="shared" si="41"/>
        <v>21</v>
      </c>
    </row>
    <row r="1041" spans="1:10" ht="37.5" hidden="1" x14ac:dyDescent="0.3">
      <c r="A1041" s="41" t="s">
        <v>35</v>
      </c>
      <c r="B1041" s="16" t="s">
        <v>230</v>
      </c>
      <c r="C1041" s="15" t="s">
        <v>24</v>
      </c>
      <c r="D1041" s="16">
        <v>10</v>
      </c>
      <c r="E1041" s="19" t="s">
        <v>24</v>
      </c>
      <c r="F1041" s="16" t="s">
        <v>17</v>
      </c>
      <c r="G1041" s="16" t="s">
        <v>44</v>
      </c>
      <c r="H1041" s="15" t="s">
        <v>365</v>
      </c>
      <c r="I1041" s="16" t="s">
        <v>36</v>
      </c>
      <c r="J1041" s="53">
        <v>21</v>
      </c>
    </row>
    <row r="1042" spans="1:10" hidden="1" x14ac:dyDescent="0.3">
      <c r="A1042" s="60" t="s">
        <v>77</v>
      </c>
      <c r="B1042" s="13" t="s">
        <v>230</v>
      </c>
      <c r="C1042" s="12" t="s">
        <v>54</v>
      </c>
      <c r="D1042" s="12" t="s">
        <v>16</v>
      </c>
      <c r="E1042" s="18" t="s">
        <v>16</v>
      </c>
      <c r="F1042" s="13" t="s">
        <v>17</v>
      </c>
      <c r="G1042" s="13" t="s">
        <v>16</v>
      </c>
      <c r="H1042" s="12" t="s">
        <v>18</v>
      </c>
      <c r="I1042" s="13" t="s">
        <v>19</v>
      </c>
      <c r="J1042" s="53">
        <f>J1043</f>
        <v>1627</v>
      </c>
    </row>
    <row r="1043" spans="1:10" hidden="1" x14ac:dyDescent="0.3">
      <c r="A1043" s="41" t="s">
        <v>78</v>
      </c>
      <c r="B1043" s="16" t="s">
        <v>230</v>
      </c>
      <c r="C1043" s="14" t="s">
        <v>47</v>
      </c>
      <c r="D1043" s="16" t="s">
        <v>100</v>
      </c>
      <c r="E1043" s="19" t="s">
        <v>16</v>
      </c>
      <c r="F1043" s="16" t="s">
        <v>17</v>
      </c>
      <c r="G1043" s="16" t="s">
        <v>16</v>
      </c>
      <c r="H1043" s="15" t="s">
        <v>18</v>
      </c>
      <c r="I1043" s="16" t="s">
        <v>19</v>
      </c>
      <c r="J1043" s="53">
        <f>J1044</f>
        <v>1627</v>
      </c>
    </row>
    <row r="1044" spans="1:10" ht="75" hidden="1" x14ac:dyDescent="0.3">
      <c r="A1044" s="58" t="s">
        <v>297</v>
      </c>
      <c r="B1044" s="16" t="s">
        <v>230</v>
      </c>
      <c r="C1044" s="14" t="s">
        <v>47</v>
      </c>
      <c r="D1044" s="16" t="s">
        <v>100</v>
      </c>
      <c r="E1044" s="19" t="s">
        <v>54</v>
      </c>
      <c r="F1044" s="16" t="s">
        <v>17</v>
      </c>
      <c r="G1044" s="16" t="s">
        <v>16</v>
      </c>
      <c r="H1044" s="15" t="s">
        <v>18</v>
      </c>
      <c r="I1044" s="16" t="s">
        <v>19</v>
      </c>
      <c r="J1044" s="53">
        <f>J1045+J1050</f>
        <v>1627</v>
      </c>
    </row>
    <row r="1045" spans="1:10" ht="37.5" hidden="1" x14ac:dyDescent="0.3">
      <c r="A1045" s="58" t="s">
        <v>266</v>
      </c>
      <c r="B1045" s="16" t="s">
        <v>230</v>
      </c>
      <c r="C1045" s="14" t="s">
        <v>47</v>
      </c>
      <c r="D1045" s="16" t="s">
        <v>100</v>
      </c>
      <c r="E1045" s="19" t="s">
        <v>54</v>
      </c>
      <c r="F1045" s="16" t="s">
        <v>9</v>
      </c>
      <c r="G1045" s="16" t="s">
        <v>16</v>
      </c>
      <c r="H1045" s="15" t="s">
        <v>18</v>
      </c>
      <c r="I1045" s="16" t="s">
        <v>19</v>
      </c>
      <c r="J1045" s="53">
        <f t="shared" ref="J1045:J1046" si="42">J1046</f>
        <v>1373.71</v>
      </c>
    </row>
    <row r="1046" spans="1:10" ht="37.5" hidden="1" x14ac:dyDescent="0.3">
      <c r="A1046" s="58" t="s">
        <v>318</v>
      </c>
      <c r="B1046" s="16" t="s">
        <v>230</v>
      </c>
      <c r="C1046" s="14" t="s">
        <v>47</v>
      </c>
      <c r="D1046" s="16" t="s">
        <v>100</v>
      </c>
      <c r="E1046" s="19" t="s">
        <v>54</v>
      </c>
      <c r="F1046" s="16" t="s">
        <v>9</v>
      </c>
      <c r="G1046" s="16" t="s">
        <v>21</v>
      </c>
      <c r="H1046" s="15" t="s">
        <v>18</v>
      </c>
      <c r="I1046" s="16" t="s">
        <v>19</v>
      </c>
      <c r="J1046" s="53">
        <f t="shared" si="42"/>
        <v>1373.71</v>
      </c>
    </row>
    <row r="1047" spans="1:10" hidden="1" x14ac:dyDescent="0.3">
      <c r="A1047" s="41" t="s">
        <v>298</v>
      </c>
      <c r="B1047" s="16" t="s">
        <v>230</v>
      </c>
      <c r="C1047" s="14" t="s">
        <v>47</v>
      </c>
      <c r="D1047" s="16" t="s">
        <v>100</v>
      </c>
      <c r="E1047" s="19" t="s">
        <v>54</v>
      </c>
      <c r="F1047" s="16" t="s">
        <v>9</v>
      </c>
      <c r="G1047" s="16" t="s">
        <v>21</v>
      </c>
      <c r="H1047" s="15" t="s">
        <v>239</v>
      </c>
      <c r="I1047" s="16" t="s">
        <v>19</v>
      </c>
      <c r="J1047" s="53">
        <f>J1048+J1049</f>
        <v>1373.71</v>
      </c>
    </row>
    <row r="1048" spans="1:10" ht="37.5" hidden="1" x14ac:dyDescent="0.3">
      <c r="A1048" s="41" t="s">
        <v>35</v>
      </c>
      <c r="B1048" s="16" t="s">
        <v>230</v>
      </c>
      <c r="C1048" s="15" t="s">
        <v>54</v>
      </c>
      <c r="D1048" s="16" t="s">
        <v>100</v>
      </c>
      <c r="E1048" s="19" t="s">
        <v>54</v>
      </c>
      <c r="F1048" s="16" t="s">
        <v>9</v>
      </c>
      <c r="G1048" s="16" t="s">
        <v>21</v>
      </c>
      <c r="H1048" s="15" t="s">
        <v>239</v>
      </c>
      <c r="I1048" s="16" t="s">
        <v>36</v>
      </c>
      <c r="J1048" s="53">
        <v>1273.71</v>
      </c>
    </row>
    <row r="1049" spans="1:10" hidden="1" x14ac:dyDescent="0.3">
      <c r="A1049" s="64" t="s">
        <v>37</v>
      </c>
      <c r="B1049" s="16" t="s">
        <v>230</v>
      </c>
      <c r="C1049" s="15" t="s">
        <v>54</v>
      </c>
      <c r="D1049" s="16" t="s">
        <v>100</v>
      </c>
      <c r="E1049" s="19" t="s">
        <v>54</v>
      </c>
      <c r="F1049" s="16" t="s">
        <v>9</v>
      </c>
      <c r="G1049" s="16" t="s">
        <v>21</v>
      </c>
      <c r="H1049" s="15" t="s">
        <v>239</v>
      </c>
      <c r="I1049" s="16" t="s">
        <v>38</v>
      </c>
      <c r="J1049" s="53">
        <v>100</v>
      </c>
    </row>
    <row r="1050" spans="1:10" ht="37.5" hidden="1" x14ac:dyDescent="0.3">
      <c r="A1050" s="58" t="s">
        <v>319</v>
      </c>
      <c r="B1050" s="16" t="s">
        <v>230</v>
      </c>
      <c r="C1050" s="14" t="s">
        <v>47</v>
      </c>
      <c r="D1050" s="16" t="s">
        <v>100</v>
      </c>
      <c r="E1050" s="19" t="s">
        <v>54</v>
      </c>
      <c r="F1050" s="16" t="s">
        <v>9</v>
      </c>
      <c r="G1050" s="16" t="s">
        <v>44</v>
      </c>
      <c r="H1050" s="15" t="s">
        <v>18</v>
      </c>
      <c r="I1050" s="16" t="s">
        <v>19</v>
      </c>
      <c r="J1050" s="53">
        <f>J1051</f>
        <v>253.29</v>
      </c>
    </row>
    <row r="1051" spans="1:10" hidden="1" x14ac:dyDescent="0.3">
      <c r="A1051" s="41" t="s">
        <v>298</v>
      </c>
      <c r="B1051" s="16" t="s">
        <v>230</v>
      </c>
      <c r="C1051" s="14" t="s">
        <v>47</v>
      </c>
      <c r="D1051" s="16" t="s">
        <v>100</v>
      </c>
      <c r="E1051" s="19" t="s">
        <v>54</v>
      </c>
      <c r="F1051" s="16" t="s">
        <v>9</v>
      </c>
      <c r="G1051" s="16" t="s">
        <v>44</v>
      </c>
      <c r="H1051" s="15" t="s">
        <v>239</v>
      </c>
      <c r="I1051" s="16" t="s">
        <v>19</v>
      </c>
      <c r="J1051" s="53">
        <f>J1052</f>
        <v>253.29</v>
      </c>
    </row>
    <row r="1052" spans="1:10" ht="37.5" hidden="1" x14ac:dyDescent="0.3">
      <c r="A1052" s="41" t="s">
        <v>35</v>
      </c>
      <c r="B1052" s="16" t="s">
        <v>230</v>
      </c>
      <c r="C1052" s="15" t="s">
        <v>54</v>
      </c>
      <c r="D1052" s="16" t="s">
        <v>100</v>
      </c>
      <c r="E1052" s="19" t="s">
        <v>54</v>
      </c>
      <c r="F1052" s="16" t="s">
        <v>9</v>
      </c>
      <c r="G1052" s="16" t="s">
        <v>44</v>
      </c>
      <c r="H1052" s="15" t="s">
        <v>239</v>
      </c>
      <c r="I1052" s="16" t="s">
        <v>36</v>
      </c>
      <c r="J1052" s="53">
        <v>253.29</v>
      </c>
    </row>
    <row r="1053" spans="1:10" hidden="1" x14ac:dyDescent="0.3">
      <c r="A1053" s="42" t="s">
        <v>89</v>
      </c>
      <c r="B1053" s="16" t="s">
        <v>230</v>
      </c>
      <c r="C1053" s="12" t="s">
        <v>70</v>
      </c>
      <c r="D1053" s="12" t="s">
        <v>16</v>
      </c>
      <c r="E1053" s="13" t="s">
        <v>16</v>
      </c>
      <c r="F1053" s="13" t="s">
        <v>17</v>
      </c>
      <c r="G1053" s="13" t="s">
        <v>16</v>
      </c>
      <c r="H1053" s="12" t="s">
        <v>18</v>
      </c>
      <c r="I1053" s="13" t="s">
        <v>19</v>
      </c>
      <c r="J1053" s="53">
        <f>J1054</f>
        <v>2451.96</v>
      </c>
    </row>
    <row r="1054" spans="1:10" hidden="1" x14ac:dyDescent="0.3">
      <c r="A1054" s="41" t="s">
        <v>232</v>
      </c>
      <c r="B1054" s="16" t="s">
        <v>230</v>
      </c>
      <c r="C1054" s="15" t="s">
        <v>70</v>
      </c>
      <c r="D1054" s="15" t="s">
        <v>24</v>
      </c>
      <c r="E1054" s="16" t="s">
        <v>16</v>
      </c>
      <c r="F1054" s="15" t="s">
        <v>17</v>
      </c>
      <c r="G1054" s="16" t="s">
        <v>16</v>
      </c>
      <c r="H1054" s="15" t="s">
        <v>18</v>
      </c>
      <c r="I1054" s="16" t="s">
        <v>19</v>
      </c>
      <c r="J1054" s="53">
        <f>J1055</f>
        <v>2451.96</v>
      </c>
    </row>
    <row r="1055" spans="1:10" ht="75" hidden="1" x14ac:dyDescent="0.3">
      <c r="A1055" s="41" t="s">
        <v>278</v>
      </c>
      <c r="B1055" s="16" t="s">
        <v>230</v>
      </c>
      <c r="C1055" s="15" t="s">
        <v>70</v>
      </c>
      <c r="D1055" s="15" t="s">
        <v>24</v>
      </c>
      <c r="E1055" s="16" t="s">
        <v>55</v>
      </c>
      <c r="F1055" s="16" t="s">
        <v>17</v>
      </c>
      <c r="G1055" s="16" t="s">
        <v>16</v>
      </c>
      <c r="H1055" s="15" t="s">
        <v>18</v>
      </c>
      <c r="I1055" s="16" t="s">
        <v>19</v>
      </c>
      <c r="J1055" s="53">
        <f>J1056+J1062</f>
        <v>2451.96</v>
      </c>
    </row>
    <row r="1056" spans="1:10" ht="37.5" hidden="1" x14ac:dyDescent="0.3">
      <c r="A1056" s="41" t="s">
        <v>288</v>
      </c>
      <c r="B1056" s="16" t="s">
        <v>230</v>
      </c>
      <c r="C1056" s="15" t="s">
        <v>70</v>
      </c>
      <c r="D1056" s="15" t="s">
        <v>24</v>
      </c>
      <c r="E1056" s="16" t="s">
        <v>55</v>
      </c>
      <c r="F1056" s="16" t="s">
        <v>85</v>
      </c>
      <c r="G1056" s="16" t="s">
        <v>16</v>
      </c>
      <c r="H1056" s="15" t="s">
        <v>18</v>
      </c>
      <c r="I1056" s="16" t="s">
        <v>19</v>
      </c>
      <c r="J1056" s="53">
        <f>J1059+J1057</f>
        <v>2062.12</v>
      </c>
    </row>
    <row r="1057" spans="1:10" hidden="1" x14ac:dyDescent="0.3">
      <c r="A1057" s="41" t="s">
        <v>284</v>
      </c>
      <c r="B1057" s="16" t="s">
        <v>230</v>
      </c>
      <c r="C1057" s="15" t="s">
        <v>70</v>
      </c>
      <c r="D1057" s="15" t="s">
        <v>24</v>
      </c>
      <c r="E1057" s="16" t="s">
        <v>55</v>
      </c>
      <c r="F1057" s="16" t="s">
        <v>85</v>
      </c>
      <c r="G1057" s="16" t="s">
        <v>44</v>
      </c>
      <c r="H1057" s="15" t="s">
        <v>220</v>
      </c>
      <c r="I1057" s="16" t="s">
        <v>19</v>
      </c>
      <c r="J1057" s="53">
        <f>J1058</f>
        <v>135</v>
      </c>
    </row>
    <row r="1058" spans="1:10" ht="37.5" hidden="1" x14ac:dyDescent="0.3">
      <c r="A1058" s="41" t="s">
        <v>35</v>
      </c>
      <c r="B1058" s="16" t="s">
        <v>230</v>
      </c>
      <c r="C1058" s="15" t="s">
        <v>70</v>
      </c>
      <c r="D1058" s="15" t="s">
        <v>24</v>
      </c>
      <c r="E1058" s="16" t="s">
        <v>55</v>
      </c>
      <c r="F1058" s="16" t="s">
        <v>85</v>
      </c>
      <c r="G1058" s="16" t="s">
        <v>44</v>
      </c>
      <c r="H1058" s="15" t="s">
        <v>220</v>
      </c>
      <c r="I1058" s="16" t="s">
        <v>36</v>
      </c>
      <c r="J1058" s="53">
        <v>135</v>
      </c>
    </row>
    <row r="1059" spans="1:10" hidden="1" x14ac:dyDescent="0.3">
      <c r="A1059" s="41" t="s">
        <v>246</v>
      </c>
      <c r="B1059" s="16" t="s">
        <v>230</v>
      </c>
      <c r="C1059" s="15" t="s">
        <v>70</v>
      </c>
      <c r="D1059" s="15" t="s">
        <v>24</v>
      </c>
      <c r="E1059" s="16" t="s">
        <v>55</v>
      </c>
      <c r="F1059" s="16" t="s">
        <v>85</v>
      </c>
      <c r="G1059" s="16" t="s">
        <v>54</v>
      </c>
      <c r="H1059" s="15" t="s">
        <v>18</v>
      </c>
      <c r="I1059" s="16" t="s">
        <v>19</v>
      </c>
      <c r="J1059" s="53">
        <f t="shared" ref="J1059:J1060" si="43">J1060</f>
        <v>1927.12</v>
      </c>
    </row>
    <row r="1060" spans="1:10" hidden="1" x14ac:dyDescent="0.3">
      <c r="A1060" s="41" t="s">
        <v>221</v>
      </c>
      <c r="B1060" s="16" t="s">
        <v>230</v>
      </c>
      <c r="C1060" s="15" t="s">
        <v>70</v>
      </c>
      <c r="D1060" s="15" t="s">
        <v>24</v>
      </c>
      <c r="E1060" s="16" t="s">
        <v>55</v>
      </c>
      <c r="F1060" s="16" t="s">
        <v>85</v>
      </c>
      <c r="G1060" s="16" t="s">
        <v>54</v>
      </c>
      <c r="H1060" s="15" t="s">
        <v>222</v>
      </c>
      <c r="I1060" s="16" t="s">
        <v>19</v>
      </c>
      <c r="J1060" s="53">
        <f t="shared" si="43"/>
        <v>1927.12</v>
      </c>
    </row>
    <row r="1061" spans="1:10" ht="37.5" hidden="1" x14ac:dyDescent="0.3">
      <c r="A1061" s="41" t="s">
        <v>35</v>
      </c>
      <c r="B1061" s="16" t="s">
        <v>230</v>
      </c>
      <c r="C1061" s="15" t="s">
        <v>70</v>
      </c>
      <c r="D1061" s="15" t="s">
        <v>24</v>
      </c>
      <c r="E1061" s="16" t="s">
        <v>55</v>
      </c>
      <c r="F1061" s="16" t="s">
        <v>85</v>
      </c>
      <c r="G1061" s="16" t="s">
        <v>54</v>
      </c>
      <c r="H1061" s="15" t="s">
        <v>222</v>
      </c>
      <c r="I1061" s="16" t="s">
        <v>36</v>
      </c>
      <c r="J1061" s="53">
        <v>1927.12</v>
      </c>
    </row>
    <row r="1062" spans="1:10" ht="37.5" hidden="1" x14ac:dyDescent="0.3">
      <c r="A1062" s="41" t="s">
        <v>242</v>
      </c>
      <c r="B1062" s="16" t="s">
        <v>230</v>
      </c>
      <c r="C1062" s="15" t="s">
        <v>70</v>
      </c>
      <c r="D1062" s="15" t="s">
        <v>24</v>
      </c>
      <c r="E1062" s="16" t="s">
        <v>55</v>
      </c>
      <c r="F1062" s="16" t="s">
        <v>9</v>
      </c>
      <c r="G1062" s="16" t="s">
        <v>16</v>
      </c>
      <c r="H1062" s="15" t="s">
        <v>18</v>
      </c>
      <c r="I1062" s="16" t="s">
        <v>19</v>
      </c>
      <c r="J1062" s="53">
        <f t="shared" ref="J1062:J1064" si="44">J1063</f>
        <v>389.84</v>
      </c>
    </row>
    <row r="1063" spans="1:10" ht="37.5" hidden="1" x14ac:dyDescent="0.3">
      <c r="A1063" s="41" t="s">
        <v>279</v>
      </c>
      <c r="B1063" s="16" t="s">
        <v>230</v>
      </c>
      <c r="C1063" s="15" t="s">
        <v>70</v>
      </c>
      <c r="D1063" s="15" t="s">
        <v>24</v>
      </c>
      <c r="E1063" s="16" t="s">
        <v>55</v>
      </c>
      <c r="F1063" s="16" t="s">
        <v>9</v>
      </c>
      <c r="G1063" s="16" t="s">
        <v>21</v>
      </c>
      <c r="H1063" s="15" t="s">
        <v>18</v>
      </c>
      <c r="I1063" s="16" t="s">
        <v>19</v>
      </c>
      <c r="J1063" s="53">
        <f t="shared" si="44"/>
        <v>389.84</v>
      </c>
    </row>
    <row r="1064" spans="1:10" hidden="1" x14ac:dyDescent="0.3">
      <c r="A1064" s="41" t="s">
        <v>282</v>
      </c>
      <c r="B1064" s="16" t="s">
        <v>230</v>
      </c>
      <c r="C1064" s="15" t="s">
        <v>70</v>
      </c>
      <c r="D1064" s="15" t="s">
        <v>24</v>
      </c>
      <c r="E1064" s="16" t="s">
        <v>55</v>
      </c>
      <c r="F1064" s="16" t="s">
        <v>9</v>
      </c>
      <c r="G1064" s="16" t="s">
        <v>21</v>
      </c>
      <c r="H1064" s="15" t="s">
        <v>218</v>
      </c>
      <c r="I1064" s="16" t="s">
        <v>19</v>
      </c>
      <c r="J1064" s="53">
        <f t="shared" si="44"/>
        <v>389.84</v>
      </c>
    </row>
    <row r="1065" spans="1:10" ht="37.5" hidden="1" x14ac:dyDescent="0.3">
      <c r="A1065" s="41" t="s">
        <v>35</v>
      </c>
      <c r="B1065" s="16" t="s">
        <v>230</v>
      </c>
      <c r="C1065" s="15" t="s">
        <v>70</v>
      </c>
      <c r="D1065" s="15" t="s">
        <v>24</v>
      </c>
      <c r="E1065" s="16" t="s">
        <v>55</v>
      </c>
      <c r="F1065" s="16" t="s">
        <v>9</v>
      </c>
      <c r="G1065" s="16" t="s">
        <v>21</v>
      </c>
      <c r="H1065" s="15" t="s">
        <v>218</v>
      </c>
      <c r="I1065" s="16" t="s">
        <v>36</v>
      </c>
      <c r="J1065" s="53">
        <v>389.84</v>
      </c>
    </row>
    <row r="1066" spans="1:10" ht="56.25" hidden="1" x14ac:dyDescent="0.3">
      <c r="A1066" s="101" t="s">
        <v>362</v>
      </c>
      <c r="B1066" s="13" t="s">
        <v>231</v>
      </c>
      <c r="C1066" s="12" t="s">
        <v>16</v>
      </c>
      <c r="D1066" s="12" t="s">
        <v>16</v>
      </c>
      <c r="E1066" s="13" t="s">
        <v>16</v>
      </c>
      <c r="F1066" s="12" t="s">
        <v>17</v>
      </c>
      <c r="G1066" s="13" t="s">
        <v>16</v>
      </c>
      <c r="H1066" s="12" t="s">
        <v>18</v>
      </c>
      <c r="I1066" s="13" t="s">
        <v>19</v>
      </c>
      <c r="J1066" s="52">
        <f>J1067+J1094+J1104+J1135+J1143</f>
        <v>25112.880000000001</v>
      </c>
    </row>
    <row r="1067" spans="1:10" hidden="1" x14ac:dyDescent="0.3">
      <c r="A1067" s="64" t="s">
        <v>20</v>
      </c>
      <c r="B1067" s="16" t="s">
        <v>231</v>
      </c>
      <c r="C1067" s="15" t="s">
        <v>21</v>
      </c>
      <c r="D1067" s="15" t="s">
        <v>16</v>
      </c>
      <c r="E1067" s="16" t="s">
        <v>16</v>
      </c>
      <c r="F1067" s="15" t="s">
        <v>17</v>
      </c>
      <c r="G1067" s="16" t="s">
        <v>16</v>
      </c>
      <c r="H1067" s="15" t="s">
        <v>18</v>
      </c>
      <c r="I1067" s="16" t="s">
        <v>19</v>
      </c>
      <c r="J1067" s="53">
        <f>J1068+J1077</f>
        <v>5958.7400000000007</v>
      </c>
    </row>
    <row r="1068" spans="1:10" ht="56.25" hidden="1" x14ac:dyDescent="0.3">
      <c r="A1068" s="41" t="s">
        <v>46</v>
      </c>
      <c r="B1068" s="16" t="s">
        <v>231</v>
      </c>
      <c r="C1068" s="14" t="s">
        <v>43</v>
      </c>
      <c r="D1068" s="16" t="s">
        <v>54</v>
      </c>
      <c r="E1068" s="19" t="s">
        <v>16</v>
      </c>
      <c r="F1068" s="16" t="s">
        <v>17</v>
      </c>
      <c r="G1068" s="16" t="s">
        <v>16</v>
      </c>
      <c r="H1068" s="15" t="s">
        <v>18</v>
      </c>
      <c r="I1068" s="16" t="s">
        <v>19</v>
      </c>
      <c r="J1068" s="53">
        <f>J1069</f>
        <v>5116.8900000000003</v>
      </c>
    </row>
    <row r="1069" spans="1:10" ht="37.5" hidden="1" x14ac:dyDescent="0.3">
      <c r="A1069" s="41" t="s">
        <v>48</v>
      </c>
      <c r="B1069" s="16" t="s">
        <v>231</v>
      </c>
      <c r="C1069" s="14" t="s">
        <v>43</v>
      </c>
      <c r="D1069" s="16" t="s">
        <v>54</v>
      </c>
      <c r="E1069" s="16" t="s">
        <v>45</v>
      </c>
      <c r="F1069" s="16" t="s">
        <v>17</v>
      </c>
      <c r="G1069" s="16" t="s">
        <v>16</v>
      </c>
      <c r="H1069" s="15" t="s">
        <v>18</v>
      </c>
      <c r="I1069" s="16" t="s">
        <v>19</v>
      </c>
      <c r="J1069" s="53">
        <f>J1070</f>
        <v>5116.8900000000003</v>
      </c>
    </row>
    <row r="1070" spans="1:10" ht="37.5" hidden="1" x14ac:dyDescent="0.3">
      <c r="A1070" s="41" t="s">
        <v>49</v>
      </c>
      <c r="B1070" s="16" t="s">
        <v>231</v>
      </c>
      <c r="C1070" s="14" t="s">
        <v>43</v>
      </c>
      <c r="D1070" s="16" t="s">
        <v>54</v>
      </c>
      <c r="E1070" s="14">
        <v>51</v>
      </c>
      <c r="F1070" s="14">
        <v>2</v>
      </c>
      <c r="G1070" s="16" t="s">
        <v>16</v>
      </c>
      <c r="H1070" s="15" t="s">
        <v>18</v>
      </c>
      <c r="I1070" s="16" t="s">
        <v>19</v>
      </c>
      <c r="J1070" s="53">
        <f>J1071+J1075</f>
        <v>5116.8900000000003</v>
      </c>
    </row>
    <row r="1071" spans="1:10" hidden="1" x14ac:dyDescent="0.3">
      <c r="A1071" s="41" t="s">
        <v>33</v>
      </c>
      <c r="B1071" s="16" t="s">
        <v>231</v>
      </c>
      <c r="C1071" s="14" t="s">
        <v>43</v>
      </c>
      <c r="D1071" s="16" t="s">
        <v>54</v>
      </c>
      <c r="E1071" s="14">
        <v>51</v>
      </c>
      <c r="F1071" s="14">
        <v>2</v>
      </c>
      <c r="G1071" s="16" t="s">
        <v>16</v>
      </c>
      <c r="H1071" s="15" t="s">
        <v>28</v>
      </c>
      <c r="I1071" s="16" t="s">
        <v>19</v>
      </c>
      <c r="J1071" s="53">
        <f>J1072+J1073+J1074</f>
        <v>656.47</v>
      </c>
    </row>
    <row r="1072" spans="1:10" ht="75" hidden="1" x14ac:dyDescent="0.3">
      <c r="A1072" s="41" t="s">
        <v>34</v>
      </c>
      <c r="B1072" s="16" t="s">
        <v>231</v>
      </c>
      <c r="C1072" s="15" t="s">
        <v>21</v>
      </c>
      <c r="D1072" s="16" t="s">
        <v>54</v>
      </c>
      <c r="E1072" s="14">
        <v>51</v>
      </c>
      <c r="F1072" s="14">
        <v>2</v>
      </c>
      <c r="G1072" s="16" t="s">
        <v>16</v>
      </c>
      <c r="H1072" s="15" t="s">
        <v>28</v>
      </c>
      <c r="I1072" s="16" t="s">
        <v>29</v>
      </c>
      <c r="J1072" s="53">
        <v>105.26</v>
      </c>
    </row>
    <row r="1073" spans="1:10" ht="37.5" hidden="1" x14ac:dyDescent="0.3">
      <c r="A1073" s="41" t="s">
        <v>35</v>
      </c>
      <c r="B1073" s="16" t="s">
        <v>231</v>
      </c>
      <c r="C1073" s="15" t="s">
        <v>21</v>
      </c>
      <c r="D1073" s="16" t="s">
        <v>54</v>
      </c>
      <c r="E1073" s="14">
        <v>51</v>
      </c>
      <c r="F1073" s="14">
        <v>2</v>
      </c>
      <c r="G1073" s="16" t="s">
        <v>16</v>
      </c>
      <c r="H1073" s="15" t="s">
        <v>28</v>
      </c>
      <c r="I1073" s="16" t="s">
        <v>36</v>
      </c>
      <c r="J1073" s="53">
        <v>535.21</v>
      </c>
    </row>
    <row r="1074" spans="1:10" hidden="1" x14ac:dyDescent="0.3">
      <c r="A1074" s="93" t="s">
        <v>37</v>
      </c>
      <c r="B1074" s="16" t="s">
        <v>231</v>
      </c>
      <c r="C1074" s="15" t="s">
        <v>21</v>
      </c>
      <c r="D1074" s="16" t="s">
        <v>54</v>
      </c>
      <c r="E1074" s="14">
        <v>51</v>
      </c>
      <c r="F1074" s="14">
        <v>2</v>
      </c>
      <c r="G1074" s="16" t="s">
        <v>16</v>
      </c>
      <c r="H1074" s="15" t="s">
        <v>28</v>
      </c>
      <c r="I1074" s="16" t="s">
        <v>38</v>
      </c>
      <c r="J1074" s="53">
        <v>16</v>
      </c>
    </row>
    <row r="1075" spans="1:10" ht="37.5" hidden="1" x14ac:dyDescent="0.3">
      <c r="A1075" s="41" t="s">
        <v>39</v>
      </c>
      <c r="B1075" s="16" t="s">
        <v>231</v>
      </c>
      <c r="C1075" s="14" t="s">
        <v>43</v>
      </c>
      <c r="D1075" s="16" t="s">
        <v>54</v>
      </c>
      <c r="E1075" s="14">
        <v>51</v>
      </c>
      <c r="F1075" s="14">
        <v>2</v>
      </c>
      <c r="G1075" s="16" t="s">
        <v>16</v>
      </c>
      <c r="H1075" s="15" t="s">
        <v>30</v>
      </c>
      <c r="I1075" s="16" t="s">
        <v>19</v>
      </c>
      <c r="J1075" s="53">
        <f>J1076</f>
        <v>4460.42</v>
      </c>
    </row>
    <row r="1076" spans="1:10" ht="75" hidden="1" x14ac:dyDescent="0.3">
      <c r="A1076" s="41" t="s">
        <v>34</v>
      </c>
      <c r="B1076" s="16" t="s">
        <v>231</v>
      </c>
      <c r="C1076" s="15" t="s">
        <v>21</v>
      </c>
      <c r="D1076" s="16" t="s">
        <v>54</v>
      </c>
      <c r="E1076" s="14">
        <v>51</v>
      </c>
      <c r="F1076" s="14">
        <v>2</v>
      </c>
      <c r="G1076" s="16" t="s">
        <v>16</v>
      </c>
      <c r="H1076" s="15" t="s">
        <v>30</v>
      </c>
      <c r="I1076" s="16" t="s">
        <v>29</v>
      </c>
      <c r="J1076" s="53">
        <v>4460.42</v>
      </c>
    </row>
    <row r="1077" spans="1:10" hidden="1" x14ac:dyDescent="0.3">
      <c r="A1077" s="42" t="s">
        <v>40</v>
      </c>
      <c r="B1077" s="16" t="s">
        <v>231</v>
      </c>
      <c r="C1077" s="11" t="s">
        <v>43</v>
      </c>
      <c r="D1077" s="13">
        <v>13</v>
      </c>
      <c r="E1077" s="13" t="s">
        <v>16</v>
      </c>
      <c r="F1077" s="13" t="s">
        <v>17</v>
      </c>
      <c r="G1077" s="13" t="s">
        <v>16</v>
      </c>
      <c r="H1077" s="12" t="s">
        <v>18</v>
      </c>
      <c r="I1077" s="13" t="s">
        <v>19</v>
      </c>
      <c r="J1077" s="53">
        <f>J1078+J1085+J1090</f>
        <v>841.85</v>
      </c>
    </row>
    <row r="1078" spans="1:10" ht="37.5" hidden="1" x14ac:dyDescent="0.3">
      <c r="A1078" s="41" t="s">
        <v>48</v>
      </c>
      <c r="B1078" s="16" t="s">
        <v>231</v>
      </c>
      <c r="C1078" s="14" t="s">
        <v>43</v>
      </c>
      <c r="D1078" s="16">
        <v>13</v>
      </c>
      <c r="E1078" s="16" t="s">
        <v>45</v>
      </c>
      <c r="F1078" s="16" t="s">
        <v>17</v>
      </c>
      <c r="G1078" s="16" t="s">
        <v>16</v>
      </c>
      <c r="H1078" s="15" t="s">
        <v>18</v>
      </c>
      <c r="I1078" s="16" t="s">
        <v>19</v>
      </c>
      <c r="J1078" s="53">
        <f t="shared" ref="J1078" si="45">J1079</f>
        <v>741.85</v>
      </c>
    </row>
    <row r="1079" spans="1:10" ht="37.5" hidden="1" x14ac:dyDescent="0.3">
      <c r="A1079" s="41" t="s">
        <v>62</v>
      </c>
      <c r="B1079" s="16" t="s">
        <v>231</v>
      </c>
      <c r="C1079" s="14" t="s">
        <v>43</v>
      </c>
      <c r="D1079" s="16">
        <v>13</v>
      </c>
      <c r="E1079" s="16" t="s">
        <v>45</v>
      </c>
      <c r="F1079" s="16" t="s">
        <v>11</v>
      </c>
      <c r="G1079" s="16" t="s">
        <v>16</v>
      </c>
      <c r="H1079" s="15" t="s">
        <v>18</v>
      </c>
      <c r="I1079" s="16" t="s">
        <v>19</v>
      </c>
      <c r="J1079" s="53">
        <f>J1082+J1080</f>
        <v>741.85</v>
      </c>
    </row>
    <row r="1080" spans="1:10" hidden="1" x14ac:dyDescent="0.3">
      <c r="A1080" s="54" t="s">
        <v>41</v>
      </c>
      <c r="B1080" s="16" t="s">
        <v>231</v>
      </c>
      <c r="C1080" s="14" t="s">
        <v>43</v>
      </c>
      <c r="D1080" s="16">
        <v>13</v>
      </c>
      <c r="E1080" s="16" t="s">
        <v>45</v>
      </c>
      <c r="F1080" s="16" t="s">
        <v>11</v>
      </c>
      <c r="G1080" s="16" t="s">
        <v>16</v>
      </c>
      <c r="H1080" s="15" t="s">
        <v>64</v>
      </c>
      <c r="I1080" s="16" t="s">
        <v>19</v>
      </c>
      <c r="J1080" s="53">
        <f>J1081</f>
        <v>10.130000000000001</v>
      </c>
    </row>
    <row r="1081" spans="1:10" ht="75" hidden="1" x14ac:dyDescent="0.3">
      <c r="A1081" s="41" t="s">
        <v>34</v>
      </c>
      <c r="B1081" s="16" t="s">
        <v>231</v>
      </c>
      <c r="C1081" s="14" t="s">
        <v>43</v>
      </c>
      <c r="D1081" s="16">
        <v>13</v>
      </c>
      <c r="E1081" s="16" t="s">
        <v>45</v>
      </c>
      <c r="F1081" s="16" t="s">
        <v>11</v>
      </c>
      <c r="G1081" s="16" t="s">
        <v>16</v>
      </c>
      <c r="H1081" s="15" t="s">
        <v>64</v>
      </c>
      <c r="I1081" s="16" t="s">
        <v>29</v>
      </c>
      <c r="J1081" s="53">
        <v>10.130000000000001</v>
      </c>
    </row>
    <row r="1082" spans="1:10" hidden="1" x14ac:dyDescent="0.3">
      <c r="A1082" s="41" t="s">
        <v>65</v>
      </c>
      <c r="B1082" s="14">
        <v>675</v>
      </c>
      <c r="C1082" s="19" t="s">
        <v>21</v>
      </c>
      <c r="D1082" s="19">
        <v>13</v>
      </c>
      <c r="E1082" s="14">
        <v>51</v>
      </c>
      <c r="F1082" s="14">
        <v>5</v>
      </c>
      <c r="G1082" s="16" t="s">
        <v>16</v>
      </c>
      <c r="H1082" s="15" t="s">
        <v>66</v>
      </c>
      <c r="I1082" s="16" t="s">
        <v>19</v>
      </c>
      <c r="J1082" s="53">
        <f>J1083+J1084</f>
        <v>731.72</v>
      </c>
    </row>
    <row r="1083" spans="1:10" ht="37.5" hidden="1" x14ac:dyDescent="0.3">
      <c r="A1083" s="41" t="s">
        <v>35</v>
      </c>
      <c r="B1083" s="14">
        <v>675</v>
      </c>
      <c r="C1083" s="15" t="s">
        <v>21</v>
      </c>
      <c r="D1083" s="19">
        <v>13</v>
      </c>
      <c r="E1083" s="14">
        <v>51</v>
      </c>
      <c r="F1083" s="14">
        <v>5</v>
      </c>
      <c r="G1083" s="16" t="s">
        <v>16</v>
      </c>
      <c r="H1083" s="15" t="s">
        <v>66</v>
      </c>
      <c r="I1083" s="16" t="s">
        <v>36</v>
      </c>
      <c r="J1083" s="53">
        <v>30.85</v>
      </c>
    </row>
    <row r="1084" spans="1:10" hidden="1" x14ac:dyDescent="0.3">
      <c r="A1084" s="93" t="s">
        <v>37</v>
      </c>
      <c r="B1084" s="14">
        <v>675</v>
      </c>
      <c r="C1084" s="15" t="s">
        <v>21</v>
      </c>
      <c r="D1084" s="19">
        <v>13</v>
      </c>
      <c r="E1084" s="14">
        <v>51</v>
      </c>
      <c r="F1084" s="14">
        <v>5</v>
      </c>
      <c r="G1084" s="16" t="s">
        <v>16</v>
      </c>
      <c r="H1084" s="15" t="s">
        <v>66</v>
      </c>
      <c r="I1084" s="16" t="s">
        <v>38</v>
      </c>
      <c r="J1084" s="53">
        <v>700.87</v>
      </c>
    </row>
    <row r="1085" spans="1:10" ht="56.25" hidden="1" x14ac:dyDescent="0.3">
      <c r="A1085" s="66" t="s">
        <v>324</v>
      </c>
      <c r="B1085" s="16" t="s">
        <v>231</v>
      </c>
      <c r="C1085" s="19" t="s">
        <v>21</v>
      </c>
      <c r="D1085" s="19">
        <v>13</v>
      </c>
      <c r="E1085" s="16" t="s">
        <v>256</v>
      </c>
      <c r="F1085" s="15" t="s">
        <v>17</v>
      </c>
      <c r="G1085" s="16" t="s">
        <v>16</v>
      </c>
      <c r="H1085" s="15" t="s">
        <v>18</v>
      </c>
      <c r="I1085" s="16" t="s">
        <v>19</v>
      </c>
      <c r="J1085" s="53">
        <f>J1088</f>
        <v>0</v>
      </c>
    </row>
    <row r="1086" spans="1:10" ht="56.25" hidden="1" x14ac:dyDescent="0.3">
      <c r="A1086" s="64" t="s">
        <v>487</v>
      </c>
      <c r="B1086" s="16" t="s">
        <v>231</v>
      </c>
      <c r="C1086" s="15" t="s">
        <v>21</v>
      </c>
      <c r="D1086" s="19">
        <v>13</v>
      </c>
      <c r="E1086" s="16" t="s">
        <v>256</v>
      </c>
      <c r="F1086" s="16" t="s">
        <v>26</v>
      </c>
      <c r="G1086" s="16" t="s">
        <v>16</v>
      </c>
      <c r="H1086" s="15" t="s">
        <v>18</v>
      </c>
      <c r="I1086" s="16" t="s">
        <v>19</v>
      </c>
      <c r="J1086" s="53">
        <f>J1087</f>
        <v>0</v>
      </c>
    </row>
    <row r="1087" spans="1:10" ht="56.25" hidden="1" x14ac:dyDescent="0.3">
      <c r="A1087" s="64" t="s">
        <v>501</v>
      </c>
      <c r="B1087" s="16" t="s">
        <v>231</v>
      </c>
      <c r="C1087" s="15" t="s">
        <v>21</v>
      </c>
      <c r="D1087" s="19">
        <v>13</v>
      </c>
      <c r="E1087" s="16" t="s">
        <v>256</v>
      </c>
      <c r="F1087" s="16" t="s">
        <v>26</v>
      </c>
      <c r="G1087" s="16" t="s">
        <v>70</v>
      </c>
      <c r="H1087" s="15" t="s">
        <v>18</v>
      </c>
      <c r="I1087" s="16" t="s">
        <v>19</v>
      </c>
      <c r="J1087" s="53">
        <f>J1088</f>
        <v>0</v>
      </c>
    </row>
    <row r="1088" spans="1:10" ht="37.5" hidden="1" x14ac:dyDescent="0.3">
      <c r="A1088" s="64" t="s">
        <v>502</v>
      </c>
      <c r="B1088" s="16" t="s">
        <v>231</v>
      </c>
      <c r="C1088" s="15" t="s">
        <v>21</v>
      </c>
      <c r="D1088" s="19">
        <v>13</v>
      </c>
      <c r="E1088" s="16" t="s">
        <v>256</v>
      </c>
      <c r="F1088" s="16" t="s">
        <v>26</v>
      </c>
      <c r="G1088" s="16" t="s">
        <v>70</v>
      </c>
      <c r="H1088" s="15" t="s">
        <v>500</v>
      </c>
      <c r="I1088" s="16" t="s">
        <v>19</v>
      </c>
      <c r="J1088" s="53">
        <f>J1089</f>
        <v>0</v>
      </c>
    </row>
    <row r="1089" spans="1:10" ht="37.5" hidden="1" x14ac:dyDescent="0.3">
      <c r="A1089" s="41" t="s">
        <v>35</v>
      </c>
      <c r="B1089" s="16" t="s">
        <v>231</v>
      </c>
      <c r="C1089" s="15" t="s">
        <v>21</v>
      </c>
      <c r="D1089" s="19">
        <v>13</v>
      </c>
      <c r="E1089" s="16" t="s">
        <v>256</v>
      </c>
      <c r="F1089" s="16" t="s">
        <v>26</v>
      </c>
      <c r="G1089" s="16" t="s">
        <v>70</v>
      </c>
      <c r="H1089" s="15" t="s">
        <v>500</v>
      </c>
      <c r="I1089" s="16" t="s">
        <v>36</v>
      </c>
      <c r="J1089" s="53">
        <v>0</v>
      </c>
    </row>
    <row r="1090" spans="1:10" ht="56.25" x14ac:dyDescent="0.3">
      <c r="A1090" s="41" t="s">
        <v>596</v>
      </c>
      <c r="B1090" s="16" t="s">
        <v>231</v>
      </c>
      <c r="C1090" s="15" t="s">
        <v>21</v>
      </c>
      <c r="D1090" s="19">
        <v>13</v>
      </c>
      <c r="E1090" s="16" t="s">
        <v>88</v>
      </c>
      <c r="F1090" s="15" t="s">
        <v>17</v>
      </c>
      <c r="G1090" s="16" t="s">
        <v>16</v>
      </c>
      <c r="H1090" s="15" t="s">
        <v>18</v>
      </c>
      <c r="I1090" s="16" t="s">
        <v>19</v>
      </c>
      <c r="J1090" s="53">
        <f>J1091</f>
        <v>100</v>
      </c>
    </row>
    <row r="1091" spans="1:10" ht="56.25" x14ac:dyDescent="0.3">
      <c r="A1091" s="41" t="s">
        <v>595</v>
      </c>
      <c r="B1091" s="16" t="s">
        <v>231</v>
      </c>
      <c r="C1091" s="15" t="s">
        <v>21</v>
      </c>
      <c r="D1091" s="19">
        <v>13</v>
      </c>
      <c r="E1091" s="16" t="s">
        <v>88</v>
      </c>
      <c r="F1091" s="15" t="s">
        <v>17</v>
      </c>
      <c r="G1091" s="16" t="s">
        <v>21</v>
      </c>
      <c r="H1091" s="15" t="s">
        <v>18</v>
      </c>
      <c r="I1091" s="16" t="s">
        <v>19</v>
      </c>
      <c r="J1091" s="53">
        <f>J1092</f>
        <v>100</v>
      </c>
    </row>
    <row r="1092" spans="1:10" ht="37.5" x14ac:dyDescent="0.3">
      <c r="A1092" s="41" t="s">
        <v>502</v>
      </c>
      <c r="B1092" s="16" t="s">
        <v>231</v>
      </c>
      <c r="C1092" s="15" t="s">
        <v>21</v>
      </c>
      <c r="D1092" s="19">
        <v>13</v>
      </c>
      <c r="E1092" s="16" t="s">
        <v>88</v>
      </c>
      <c r="F1092" s="15" t="s">
        <v>17</v>
      </c>
      <c r="G1092" s="16" t="s">
        <v>21</v>
      </c>
      <c r="H1092" s="15" t="s">
        <v>500</v>
      </c>
      <c r="I1092" s="16" t="s">
        <v>19</v>
      </c>
      <c r="J1092" s="53">
        <f>J1093</f>
        <v>100</v>
      </c>
    </row>
    <row r="1093" spans="1:10" ht="37.5" x14ac:dyDescent="0.3">
      <c r="A1093" s="41" t="s">
        <v>35</v>
      </c>
      <c r="B1093" s="16" t="s">
        <v>231</v>
      </c>
      <c r="C1093" s="15" t="s">
        <v>21</v>
      </c>
      <c r="D1093" s="19">
        <v>13</v>
      </c>
      <c r="E1093" s="16" t="s">
        <v>88</v>
      </c>
      <c r="F1093" s="15" t="s">
        <v>17</v>
      </c>
      <c r="G1093" s="16" t="s">
        <v>21</v>
      </c>
      <c r="H1093" s="15" t="s">
        <v>500</v>
      </c>
      <c r="I1093" s="16" t="s">
        <v>36</v>
      </c>
      <c r="J1093" s="53">
        <v>100</v>
      </c>
    </row>
    <row r="1094" spans="1:10" hidden="1" x14ac:dyDescent="0.3">
      <c r="A1094" s="60" t="s">
        <v>77</v>
      </c>
      <c r="B1094" s="16" t="s">
        <v>231</v>
      </c>
      <c r="C1094" s="12" t="s">
        <v>54</v>
      </c>
      <c r="D1094" s="12" t="s">
        <v>16</v>
      </c>
      <c r="E1094" s="18" t="s">
        <v>16</v>
      </c>
      <c r="F1094" s="13" t="s">
        <v>17</v>
      </c>
      <c r="G1094" s="13" t="s">
        <v>16</v>
      </c>
      <c r="H1094" s="12" t="s">
        <v>18</v>
      </c>
      <c r="I1094" s="13" t="s">
        <v>19</v>
      </c>
      <c r="J1094" s="53">
        <f t="shared" ref="J1094:J1096" si="46">J1095</f>
        <v>2065.17</v>
      </c>
    </row>
    <row r="1095" spans="1:10" hidden="1" x14ac:dyDescent="0.3">
      <c r="A1095" s="41" t="s">
        <v>78</v>
      </c>
      <c r="B1095" s="16" t="s">
        <v>231</v>
      </c>
      <c r="C1095" s="14" t="s">
        <v>47</v>
      </c>
      <c r="D1095" s="16" t="s">
        <v>100</v>
      </c>
      <c r="E1095" s="19" t="s">
        <v>16</v>
      </c>
      <c r="F1095" s="16" t="s">
        <v>17</v>
      </c>
      <c r="G1095" s="16" t="s">
        <v>16</v>
      </c>
      <c r="H1095" s="15" t="s">
        <v>18</v>
      </c>
      <c r="I1095" s="16" t="s">
        <v>19</v>
      </c>
      <c r="J1095" s="53">
        <f t="shared" si="46"/>
        <v>2065.17</v>
      </c>
    </row>
    <row r="1096" spans="1:10" ht="75" hidden="1" x14ac:dyDescent="0.3">
      <c r="A1096" s="58" t="s">
        <v>297</v>
      </c>
      <c r="B1096" s="16" t="s">
        <v>231</v>
      </c>
      <c r="C1096" s="14" t="s">
        <v>47</v>
      </c>
      <c r="D1096" s="16" t="s">
        <v>100</v>
      </c>
      <c r="E1096" s="19" t="s">
        <v>54</v>
      </c>
      <c r="F1096" s="16" t="s">
        <v>17</v>
      </c>
      <c r="G1096" s="16" t="s">
        <v>16</v>
      </c>
      <c r="H1096" s="15" t="s">
        <v>18</v>
      </c>
      <c r="I1096" s="16" t="s">
        <v>19</v>
      </c>
      <c r="J1096" s="53">
        <f t="shared" si="46"/>
        <v>2065.17</v>
      </c>
    </row>
    <row r="1097" spans="1:10" ht="37.5" hidden="1" x14ac:dyDescent="0.3">
      <c r="A1097" s="58" t="s">
        <v>266</v>
      </c>
      <c r="B1097" s="16" t="s">
        <v>231</v>
      </c>
      <c r="C1097" s="14" t="s">
        <v>47</v>
      </c>
      <c r="D1097" s="16" t="s">
        <v>100</v>
      </c>
      <c r="E1097" s="19" t="s">
        <v>54</v>
      </c>
      <c r="F1097" s="16" t="s">
        <v>9</v>
      </c>
      <c r="G1097" s="16" t="s">
        <v>16</v>
      </c>
      <c r="H1097" s="15" t="s">
        <v>18</v>
      </c>
      <c r="I1097" s="16" t="s">
        <v>19</v>
      </c>
      <c r="J1097" s="53">
        <f>J1098+J1101</f>
        <v>2065.17</v>
      </c>
    </row>
    <row r="1098" spans="1:10" ht="37.5" hidden="1" x14ac:dyDescent="0.3">
      <c r="A1098" s="58" t="s">
        <v>318</v>
      </c>
      <c r="B1098" s="16" t="s">
        <v>231</v>
      </c>
      <c r="C1098" s="14" t="s">
        <v>47</v>
      </c>
      <c r="D1098" s="16" t="s">
        <v>100</v>
      </c>
      <c r="E1098" s="19" t="s">
        <v>54</v>
      </c>
      <c r="F1098" s="16" t="s">
        <v>9</v>
      </c>
      <c r="G1098" s="16" t="s">
        <v>21</v>
      </c>
      <c r="H1098" s="15" t="s">
        <v>18</v>
      </c>
      <c r="I1098" s="16" t="s">
        <v>19</v>
      </c>
      <c r="J1098" s="53">
        <f>J1099</f>
        <v>1915.17</v>
      </c>
    </row>
    <row r="1099" spans="1:10" hidden="1" x14ac:dyDescent="0.3">
      <c r="A1099" s="41" t="s">
        <v>298</v>
      </c>
      <c r="B1099" s="16" t="s">
        <v>231</v>
      </c>
      <c r="C1099" s="14" t="s">
        <v>47</v>
      </c>
      <c r="D1099" s="16" t="s">
        <v>100</v>
      </c>
      <c r="E1099" s="19" t="s">
        <v>54</v>
      </c>
      <c r="F1099" s="16" t="s">
        <v>9</v>
      </c>
      <c r="G1099" s="16" t="s">
        <v>21</v>
      </c>
      <c r="H1099" s="15" t="s">
        <v>239</v>
      </c>
      <c r="I1099" s="16" t="s">
        <v>19</v>
      </c>
      <c r="J1099" s="53">
        <f>J1100</f>
        <v>1915.17</v>
      </c>
    </row>
    <row r="1100" spans="1:10" ht="37.5" hidden="1" x14ac:dyDescent="0.3">
      <c r="A1100" s="41" t="s">
        <v>35</v>
      </c>
      <c r="B1100" s="16" t="s">
        <v>231</v>
      </c>
      <c r="C1100" s="15" t="s">
        <v>54</v>
      </c>
      <c r="D1100" s="16" t="s">
        <v>100</v>
      </c>
      <c r="E1100" s="19" t="s">
        <v>54</v>
      </c>
      <c r="F1100" s="16" t="s">
        <v>9</v>
      </c>
      <c r="G1100" s="16" t="s">
        <v>21</v>
      </c>
      <c r="H1100" s="15" t="s">
        <v>239</v>
      </c>
      <c r="I1100" s="16" t="s">
        <v>36</v>
      </c>
      <c r="J1100" s="53">
        <v>1915.17</v>
      </c>
    </row>
    <row r="1101" spans="1:10" ht="37.5" hidden="1" x14ac:dyDescent="0.3">
      <c r="A1101" s="58" t="s">
        <v>319</v>
      </c>
      <c r="B1101" s="16" t="s">
        <v>231</v>
      </c>
      <c r="C1101" s="15" t="s">
        <v>54</v>
      </c>
      <c r="D1101" s="16" t="s">
        <v>100</v>
      </c>
      <c r="E1101" s="19" t="s">
        <v>54</v>
      </c>
      <c r="F1101" s="16" t="s">
        <v>9</v>
      </c>
      <c r="G1101" s="16" t="s">
        <v>44</v>
      </c>
      <c r="H1101" s="15" t="s">
        <v>18</v>
      </c>
      <c r="I1101" s="16" t="s">
        <v>19</v>
      </c>
      <c r="J1101" s="53">
        <f>J1102</f>
        <v>150</v>
      </c>
    </row>
    <row r="1102" spans="1:10" hidden="1" x14ac:dyDescent="0.3">
      <c r="A1102" s="41" t="s">
        <v>298</v>
      </c>
      <c r="B1102" s="16" t="s">
        <v>231</v>
      </c>
      <c r="C1102" s="15" t="s">
        <v>54</v>
      </c>
      <c r="D1102" s="16" t="s">
        <v>100</v>
      </c>
      <c r="E1102" s="19" t="s">
        <v>54</v>
      </c>
      <c r="F1102" s="16" t="s">
        <v>9</v>
      </c>
      <c r="G1102" s="16" t="s">
        <v>44</v>
      </c>
      <c r="H1102" s="15" t="s">
        <v>239</v>
      </c>
      <c r="I1102" s="16" t="s">
        <v>19</v>
      </c>
      <c r="J1102" s="53">
        <f>J1103</f>
        <v>150</v>
      </c>
    </row>
    <row r="1103" spans="1:10" ht="37.5" hidden="1" x14ac:dyDescent="0.3">
      <c r="A1103" s="41" t="s">
        <v>35</v>
      </c>
      <c r="B1103" s="16" t="s">
        <v>231</v>
      </c>
      <c r="C1103" s="15" t="s">
        <v>54</v>
      </c>
      <c r="D1103" s="16" t="s">
        <v>100</v>
      </c>
      <c r="E1103" s="19" t="s">
        <v>54</v>
      </c>
      <c r="F1103" s="16" t="s">
        <v>9</v>
      </c>
      <c r="G1103" s="16" t="s">
        <v>44</v>
      </c>
      <c r="H1103" s="15" t="s">
        <v>239</v>
      </c>
      <c r="I1103" s="16" t="s">
        <v>36</v>
      </c>
      <c r="J1103" s="53">
        <v>150</v>
      </c>
    </row>
    <row r="1104" spans="1:10" hidden="1" x14ac:dyDescent="0.3">
      <c r="A1104" s="42" t="s">
        <v>89</v>
      </c>
      <c r="B1104" s="16" t="s">
        <v>231</v>
      </c>
      <c r="C1104" s="12" t="s">
        <v>70</v>
      </c>
      <c r="D1104" s="12" t="s">
        <v>16</v>
      </c>
      <c r="E1104" s="13" t="s">
        <v>16</v>
      </c>
      <c r="F1104" s="13" t="s">
        <v>17</v>
      </c>
      <c r="G1104" s="13" t="s">
        <v>16</v>
      </c>
      <c r="H1104" s="12" t="s">
        <v>18</v>
      </c>
      <c r="I1104" s="13" t="s">
        <v>19</v>
      </c>
      <c r="J1104" s="53">
        <f>J1105+J1112</f>
        <v>9080.58</v>
      </c>
    </row>
    <row r="1105" spans="1:10" hidden="1" x14ac:dyDescent="0.3">
      <c r="A1105" s="41" t="s">
        <v>216</v>
      </c>
      <c r="B1105" s="16" t="s">
        <v>231</v>
      </c>
      <c r="C1105" s="15" t="s">
        <v>70</v>
      </c>
      <c r="D1105" s="15" t="s">
        <v>44</v>
      </c>
      <c r="E1105" s="16" t="s">
        <v>16</v>
      </c>
      <c r="F1105" s="16" t="s">
        <v>17</v>
      </c>
      <c r="G1105" s="16" t="s">
        <v>16</v>
      </c>
      <c r="H1105" s="15" t="s">
        <v>18</v>
      </c>
      <c r="I1105" s="16" t="s">
        <v>19</v>
      </c>
      <c r="J1105" s="53">
        <f t="shared" ref="J1105:J1108" si="47">J1106</f>
        <v>635.16000000000008</v>
      </c>
    </row>
    <row r="1106" spans="1:10" ht="75" hidden="1" x14ac:dyDescent="0.3">
      <c r="A1106" s="41" t="s">
        <v>278</v>
      </c>
      <c r="B1106" s="16" t="s">
        <v>231</v>
      </c>
      <c r="C1106" s="15" t="s">
        <v>70</v>
      </c>
      <c r="D1106" s="15" t="s">
        <v>44</v>
      </c>
      <c r="E1106" s="16" t="s">
        <v>55</v>
      </c>
      <c r="F1106" s="16" t="s">
        <v>17</v>
      </c>
      <c r="G1106" s="16" t="s">
        <v>16</v>
      </c>
      <c r="H1106" s="15" t="s">
        <v>18</v>
      </c>
      <c r="I1106" s="16" t="s">
        <v>19</v>
      </c>
      <c r="J1106" s="53">
        <f t="shared" si="47"/>
        <v>635.16000000000008</v>
      </c>
    </row>
    <row r="1107" spans="1:10" ht="37.5" hidden="1" x14ac:dyDescent="0.3">
      <c r="A1107" s="41" t="s">
        <v>275</v>
      </c>
      <c r="B1107" s="16" t="s">
        <v>231</v>
      </c>
      <c r="C1107" s="15" t="s">
        <v>70</v>
      </c>
      <c r="D1107" s="15" t="s">
        <v>44</v>
      </c>
      <c r="E1107" s="16" t="s">
        <v>55</v>
      </c>
      <c r="F1107" s="16" t="s">
        <v>26</v>
      </c>
      <c r="G1107" s="16" t="s">
        <v>16</v>
      </c>
      <c r="H1107" s="15" t="s">
        <v>18</v>
      </c>
      <c r="I1107" s="16" t="s">
        <v>19</v>
      </c>
      <c r="J1107" s="53">
        <f t="shared" si="47"/>
        <v>635.16000000000008</v>
      </c>
    </row>
    <row r="1108" spans="1:10" hidden="1" x14ac:dyDescent="0.3">
      <c r="A1108" s="41" t="s">
        <v>285</v>
      </c>
      <c r="B1108" s="16" t="s">
        <v>231</v>
      </c>
      <c r="C1108" s="15" t="s">
        <v>70</v>
      </c>
      <c r="D1108" s="15" t="s">
        <v>44</v>
      </c>
      <c r="E1108" s="16" t="s">
        <v>55</v>
      </c>
      <c r="F1108" s="16" t="s">
        <v>26</v>
      </c>
      <c r="G1108" s="16" t="s">
        <v>21</v>
      </c>
      <c r="H1108" s="15" t="s">
        <v>18</v>
      </c>
      <c r="I1108" s="16" t="s">
        <v>19</v>
      </c>
      <c r="J1108" s="53">
        <f t="shared" si="47"/>
        <v>635.16000000000008</v>
      </c>
    </row>
    <row r="1109" spans="1:10" hidden="1" x14ac:dyDescent="0.3">
      <c r="A1109" s="41" t="s">
        <v>347</v>
      </c>
      <c r="B1109" s="16" t="s">
        <v>231</v>
      </c>
      <c r="C1109" s="15" t="s">
        <v>70</v>
      </c>
      <c r="D1109" s="15" t="s">
        <v>44</v>
      </c>
      <c r="E1109" s="16" t="s">
        <v>55</v>
      </c>
      <c r="F1109" s="16" t="s">
        <v>26</v>
      </c>
      <c r="G1109" s="16" t="s">
        <v>21</v>
      </c>
      <c r="H1109" s="15" t="s">
        <v>277</v>
      </c>
      <c r="I1109" s="16" t="s">
        <v>19</v>
      </c>
      <c r="J1109" s="53">
        <f>J1110+J1111</f>
        <v>635.16000000000008</v>
      </c>
    </row>
    <row r="1110" spans="1:10" ht="37.5" hidden="1" x14ac:dyDescent="0.3">
      <c r="A1110" s="41" t="s">
        <v>35</v>
      </c>
      <c r="B1110" s="16" t="s">
        <v>231</v>
      </c>
      <c r="C1110" s="15" t="s">
        <v>70</v>
      </c>
      <c r="D1110" s="15" t="s">
        <v>44</v>
      </c>
      <c r="E1110" s="16" t="s">
        <v>55</v>
      </c>
      <c r="F1110" s="16" t="s">
        <v>26</v>
      </c>
      <c r="G1110" s="16" t="s">
        <v>21</v>
      </c>
      <c r="H1110" s="15" t="s">
        <v>277</v>
      </c>
      <c r="I1110" s="16" t="s">
        <v>36</v>
      </c>
      <c r="J1110" s="53">
        <v>152.81</v>
      </c>
    </row>
    <row r="1111" spans="1:10" hidden="1" x14ac:dyDescent="0.3">
      <c r="A1111" s="64" t="s">
        <v>37</v>
      </c>
      <c r="B1111" s="16" t="s">
        <v>231</v>
      </c>
      <c r="C1111" s="15" t="s">
        <v>70</v>
      </c>
      <c r="D1111" s="15" t="s">
        <v>44</v>
      </c>
      <c r="E1111" s="16" t="s">
        <v>55</v>
      </c>
      <c r="F1111" s="16" t="s">
        <v>26</v>
      </c>
      <c r="G1111" s="16" t="s">
        <v>21</v>
      </c>
      <c r="H1111" s="15" t="s">
        <v>277</v>
      </c>
      <c r="I1111" s="16" t="s">
        <v>38</v>
      </c>
      <c r="J1111" s="53">
        <v>482.35</v>
      </c>
    </row>
    <row r="1112" spans="1:10" hidden="1" x14ac:dyDescent="0.3">
      <c r="A1112" s="42" t="s">
        <v>232</v>
      </c>
      <c r="B1112" s="16" t="s">
        <v>231</v>
      </c>
      <c r="C1112" s="12" t="s">
        <v>70</v>
      </c>
      <c r="D1112" s="12" t="s">
        <v>24</v>
      </c>
      <c r="E1112" s="13" t="s">
        <v>16</v>
      </c>
      <c r="F1112" s="12" t="s">
        <v>17</v>
      </c>
      <c r="G1112" s="13" t="s">
        <v>16</v>
      </c>
      <c r="H1112" s="12" t="s">
        <v>18</v>
      </c>
      <c r="I1112" s="13" t="s">
        <v>19</v>
      </c>
      <c r="J1112" s="52">
        <f>J1113</f>
        <v>8445.42</v>
      </c>
    </row>
    <row r="1113" spans="1:10" ht="75" hidden="1" x14ac:dyDescent="0.3">
      <c r="A1113" s="41" t="s">
        <v>278</v>
      </c>
      <c r="B1113" s="16" t="s">
        <v>231</v>
      </c>
      <c r="C1113" s="15" t="s">
        <v>70</v>
      </c>
      <c r="D1113" s="15" t="s">
        <v>24</v>
      </c>
      <c r="E1113" s="16" t="s">
        <v>55</v>
      </c>
      <c r="F1113" s="16" t="s">
        <v>17</v>
      </c>
      <c r="G1113" s="16" t="s">
        <v>16</v>
      </c>
      <c r="H1113" s="15" t="s">
        <v>18</v>
      </c>
      <c r="I1113" s="16" t="s">
        <v>19</v>
      </c>
      <c r="J1113" s="53">
        <f>J1114+J1131</f>
        <v>8445.42</v>
      </c>
    </row>
    <row r="1114" spans="1:10" ht="37.5" hidden="1" x14ac:dyDescent="0.3">
      <c r="A1114" s="41" t="s">
        <v>288</v>
      </c>
      <c r="B1114" s="16" t="s">
        <v>231</v>
      </c>
      <c r="C1114" s="15" t="s">
        <v>70</v>
      </c>
      <c r="D1114" s="15" t="s">
        <v>24</v>
      </c>
      <c r="E1114" s="16" t="s">
        <v>55</v>
      </c>
      <c r="F1114" s="16" t="s">
        <v>85</v>
      </c>
      <c r="G1114" s="16" t="s">
        <v>16</v>
      </c>
      <c r="H1114" s="15" t="s">
        <v>18</v>
      </c>
      <c r="I1114" s="16" t="s">
        <v>19</v>
      </c>
      <c r="J1114" s="53">
        <f>J1118+J1115</f>
        <v>7273.6500000000005</v>
      </c>
    </row>
    <row r="1115" spans="1:10" hidden="1" x14ac:dyDescent="0.3">
      <c r="A1115" s="41" t="s">
        <v>246</v>
      </c>
      <c r="B1115" s="16" t="s">
        <v>231</v>
      </c>
      <c r="C1115" s="15" t="s">
        <v>70</v>
      </c>
      <c r="D1115" s="15" t="s">
        <v>24</v>
      </c>
      <c r="E1115" s="16" t="s">
        <v>55</v>
      </c>
      <c r="F1115" s="16" t="s">
        <v>85</v>
      </c>
      <c r="G1115" s="16" t="s">
        <v>54</v>
      </c>
      <c r="H1115" s="15" t="s">
        <v>18</v>
      </c>
      <c r="I1115" s="16" t="s">
        <v>19</v>
      </c>
      <c r="J1115" s="53">
        <f t="shared" ref="J1115:J1116" si="48">J1116</f>
        <v>1141.3399999999999</v>
      </c>
    </row>
    <row r="1116" spans="1:10" hidden="1" x14ac:dyDescent="0.3">
      <c r="A1116" s="41" t="s">
        <v>221</v>
      </c>
      <c r="B1116" s="16" t="s">
        <v>231</v>
      </c>
      <c r="C1116" s="15" t="s">
        <v>70</v>
      </c>
      <c r="D1116" s="15" t="s">
        <v>24</v>
      </c>
      <c r="E1116" s="16" t="s">
        <v>55</v>
      </c>
      <c r="F1116" s="16" t="s">
        <v>85</v>
      </c>
      <c r="G1116" s="16" t="s">
        <v>54</v>
      </c>
      <c r="H1116" s="15" t="s">
        <v>222</v>
      </c>
      <c r="I1116" s="16" t="s">
        <v>19</v>
      </c>
      <c r="J1116" s="53">
        <f t="shared" si="48"/>
        <v>1141.3399999999999</v>
      </c>
    </row>
    <row r="1117" spans="1:10" ht="37.5" hidden="1" x14ac:dyDescent="0.3">
      <c r="A1117" s="41" t="s">
        <v>35</v>
      </c>
      <c r="B1117" s="16" t="s">
        <v>231</v>
      </c>
      <c r="C1117" s="15" t="s">
        <v>70</v>
      </c>
      <c r="D1117" s="15" t="s">
        <v>24</v>
      </c>
      <c r="E1117" s="16" t="s">
        <v>55</v>
      </c>
      <c r="F1117" s="16" t="s">
        <v>85</v>
      </c>
      <c r="G1117" s="16" t="s">
        <v>54</v>
      </c>
      <c r="H1117" s="15" t="s">
        <v>222</v>
      </c>
      <c r="I1117" s="16" t="s">
        <v>36</v>
      </c>
      <c r="J1117" s="53">
        <v>1141.3399999999999</v>
      </c>
    </row>
    <row r="1118" spans="1:10" hidden="1" x14ac:dyDescent="0.3">
      <c r="A1118" s="41" t="s">
        <v>430</v>
      </c>
      <c r="B1118" s="16" t="s">
        <v>231</v>
      </c>
      <c r="C1118" s="15" t="s">
        <v>70</v>
      </c>
      <c r="D1118" s="15" t="s">
        <v>24</v>
      </c>
      <c r="E1118" s="16" t="s">
        <v>55</v>
      </c>
      <c r="F1118" s="16" t="s">
        <v>85</v>
      </c>
      <c r="G1118" s="16" t="s">
        <v>70</v>
      </c>
      <c r="H1118" s="15" t="s">
        <v>18</v>
      </c>
      <c r="I1118" s="16" t="s">
        <v>19</v>
      </c>
      <c r="J1118" s="53">
        <f>J1119+J1121+J1123+J1125+J1127+J1129</f>
        <v>6132.31</v>
      </c>
    </row>
    <row r="1119" spans="1:10" ht="56.25" hidden="1" x14ac:dyDescent="0.3">
      <c r="A1119" s="70" t="s">
        <v>536</v>
      </c>
      <c r="B1119" s="16" t="s">
        <v>231</v>
      </c>
      <c r="C1119" s="15" t="s">
        <v>70</v>
      </c>
      <c r="D1119" s="15" t="s">
        <v>24</v>
      </c>
      <c r="E1119" s="16" t="s">
        <v>55</v>
      </c>
      <c r="F1119" s="16" t="s">
        <v>85</v>
      </c>
      <c r="G1119" s="16" t="s">
        <v>70</v>
      </c>
      <c r="H1119" s="15" t="s">
        <v>475</v>
      </c>
      <c r="I1119" s="16" t="s">
        <v>19</v>
      </c>
      <c r="J1119" s="53">
        <f>J1120</f>
        <v>2010.68</v>
      </c>
    </row>
    <row r="1120" spans="1:10" ht="37.5" hidden="1" x14ac:dyDescent="0.3">
      <c r="A1120" s="41" t="s">
        <v>35</v>
      </c>
      <c r="B1120" s="16" t="s">
        <v>231</v>
      </c>
      <c r="C1120" s="15" t="s">
        <v>70</v>
      </c>
      <c r="D1120" s="15" t="s">
        <v>24</v>
      </c>
      <c r="E1120" s="16" t="s">
        <v>55</v>
      </c>
      <c r="F1120" s="16" t="s">
        <v>85</v>
      </c>
      <c r="G1120" s="16" t="s">
        <v>70</v>
      </c>
      <c r="H1120" s="15" t="s">
        <v>475</v>
      </c>
      <c r="I1120" s="16" t="s">
        <v>36</v>
      </c>
      <c r="J1120" s="53">
        <v>2010.68</v>
      </c>
    </row>
    <row r="1121" spans="1:10" ht="75" hidden="1" x14ac:dyDescent="0.3">
      <c r="A1121" s="70" t="s">
        <v>537</v>
      </c>
      <c r="B1121" s="16" t="s">
        <v>231</v>
      </c>
      <c r="C1121" s="15" t="s">
        <v>70</v>
      </c>
      <c r="D1121" s="15" t="s">
        <v>24</v>
      </c>
      <c r="E1121" s="16" t="s">
        <v>55</v>
      </c>
      <c r="F1121" s="16" t="s">
        <v>85</v>
      </c>
      <c r="G1121" s="16" t="s">
        <v>70</v>
      </c>
      <c r="H1121" s="15" t="s">
        <v>476</v>
      </c>
      <c r="I1121" s="16" t="s">
        <v>19</v>
      </c>
      <c r="J1121" s="53">
        <f>J1122</f>
        <v>433.18</v>
      </c>
    </row>
    <row r="1122" spans="1:10" ht="37.5" hidden="1" x14ac:dyDescent="0.3">
      <c r="A1122" s="41" t="s">
        <v>35</v>
      </c>
      <c r="B1122" s="16" t="s">
        <v>231</v>
      </c>
      <c r="C1122" s="15" t="s">
        <v>70</v>
      </c>
      <c r="D1122" s="15" t="s">
        <v>24</v>
      </c>
      <c r="E1122" s="16" t="s">
        <v>55</v>
      </c>
      <c r="F1122" s="16" t="s">
        <v>85</v>
      </c>
      <c r="G1122" s="16" t="s">
        <v>70</v>
      </c>
      <c r="H1122" s="15" t="s">
        <v>476</v>
      </c>
      <c r="I1122" s="16" t="s">
        <v>36</v>
      </c>
      <c r="J1122" s="53">
        <v>433.18</v>
      </c>
    </row>
    <row r="1123" spans="1:10" ht="75" hidden="1" x14ac:dyDescent="0.3">
      <c r="A1123" s="70" t="s">
        <v>433</v>
      </c>
      <c r="B1123" s="16" t="s">
        <v>231</v>
      </c>
      <c r="C1123" s="15" t="s">
        <v>70</v>
      </c>
      <c r="D1123" s="15" t="s">
        <v>24</v>
      </c>
      <c r="E1123" s="16" t="s">
        <v>55</v>
      </c>
      <c r="F1123" s="16" t="s">
        <v>85</v>
      </c>
      <c r="G1123" s="16" t="s">
        <v>70</v>
      </c>
      <c r="H1123" s="15" t="s">
        <v>478</v>
      </c>
      <c r="I1123" s="16" t="s">
        <v>19</v>
      </c>
      <c r="J1123" s="53">
        <f>J1124</f>
        <v>1644.83</v>
      </c>
    </row>
    <row r="1124" spans="1:10" ht="37.5" hidden="1" x14ac:dyDescent="0.3">
      <c r="A1124" s="41" t="s">
        <v>35</v>
      </c>
      <c r="B1124" s="16" t="s">
        <v>231</v>
      </c>
      <c r="C1124" s="15" t="s">
        <v>70</v>
      </c>
      <c r="D1124" s="15" t="s">
        <v>24</v>
      </c>
      <c r="E1124" s="16" t="s">
        <v>55</v>
      </c>
      <c r="F1124" s="16" t="s">
        <v>85</v>
      </c>
      <c r="G1124" s="16" t="s">
        <v>70</v>
      </c>
      <c r="H1124" s="15" t="s">
        <v>478</v>
      </c>
      <c r="I1124" s="16" t="s">
        <v>36</v>
      </c>
      <c r="J1124" s="53">
        <v>1644.83</v>
      </c>
    </row>
    <row r="1125" spans="1:10" ht="75" hidden="1" x14ac:dyDescent="0.3">
      <c r="A1125" s="70" t="s">
        <v>434</v>
      </c>
      <c r="B1125" s="16" t="s">
        <v>231</v>
      </c>
      <c r="C1125" s="15" t="s">
        <v>70</v>
      </c>
      <c r="D1125" s="15" t="s">
        <v>24</v>
      </c>
      <c r="E1125" s="16" t="s">
        <v>55</v>
      </c>
      <c r="F1125" s="16" t="s">
        <v>85</v>
      </c>
      <c r="G1125" s="16" t="s">
        <v>70</v>
      </c>
      <c r="H1125" s="15" t="s">
        <v>477</v>
      </c>
      <c r="I1125" s="16" t="s">
        <v>19</v>
      </c>
      <c r="J1125" s="53">
        <f>J1126</f>
        <v>199.55</v>
      </c>
    </row>
    <row r="1126" spans="1:10" ht="37.5" hidden="1" x14ac:dyDescent="0.3">
      <c r="A1126" s="41" t="s">
        <v>35</v>
      </c>
      <c r="B1126" s="16" t="s">
        <v>231</v>
      </c>
      <c r="C1126" s="15" t="s">
        <v>70</v>
      </c>
      <c r="D1126" s="15" t="s">
        <v>24</v>
      </c>
      <c r="E1126" s="16" t="s">
        <v>55</v>
      </c>
      <c r="F1126" s="16" t="s">
        <v>85</v>
      </c>
      <c r="G1126" s="16" t="s">
        <v>70</v>
      </c>
      <c r="H1126" s="15" t="s">
        <v>477</v>
      </c>
      <c r="I1126" s="16" t="s">
        <v>36</v>
      </c>
      <c r="J1126" s="53">
        <v>199.55</v>
      </c>
    </row>
    <row r="1127" spans="1:10" ht="75" hidden="1" x14ac:dyDescent="0.3">
      <c r="A1127" s="70" t="s">
        <v>436</v>
      </c>
      <c r="B1127" s="16" t="s">
        <v>231</v>
      </c>
      <c r="C1127" s="15" t="s">
        <v>70</v>
      </c>
      <c r="D1127" s="15" t="s">
        <v>24</v>
      </c>
      <c r="E1127" s="16" t="s">
        <v>55</v>
      </c>
      <c r="F1127" s="16" t="s">
        <v>85</v>
      </c>
      <c r="G1127" s="16" t="s">
        <v>70</v>
      </c>
      <c r="H1127" s="15" t="s">
        <v>479</v>
      </c>
      <c r="I1127" s="16" t="s">
        <v>19</v>
      </c>
      <c r="J1127" s="53">
        <f>J1128</f>
        <v>1747.47</v>
      </c>
    </row>
    <row r="1128" spans="1:10" ht="37.5" hidden="1" x14ac:dyDescent="0.3">
      <c r="A1128" s="41" t="s">
        <v>35</v>
      </c>
      <c r="B1128" s="16" t="s">
        <v>231</v>
      </c>
      <c r="C1128" s="15" t="s">
        <v>70</v>
      </c>
      <c r="D1128" s="15" t="s">
        <v>24</v>
      </c>
      <c r="E1128" s="16" t="s">
        <v>55</v>
      </c>
      <c r="F1128" s="16" t="s">
        <v>85</v>
      </c>
      <c r="G1128" s="16" t="s">
        <v>70</v>
      </c>
      <c r="H1128" s="15" t="s">
        <v>479</v>
      </c>
      <c r="I1128" s="16" t="s">
        <v>36</v>
      </c>
      <c r="J1128" s="53">
        <v>1747.47</v>
      </c>
    </row>
    <row r="1129" spans="1:10" ht="93.75" hidden="1" x14ac:dyDescent="0.3">
      <c r="A1129" s="70" t="s">
        <v>435</v>
      </c>
      <c r="B1129" s="16" t="s">
        <v>231</v>
      </c>
      <c r="C1129" s="15" t="s">
        <v>70</v>
      </c>
      <c r="D1129" s="15" t="s">
        <v>24</v>
      </c>
      <c r="E1129" s="16" t="s">
        <v>55</v>
      </c>
      <c r="F1129" s="16" t="s">
        <v>85</v>
      </c>
      <c r="G1129" s="16" t="s">
        <v>70</v>
      </c>
      <c r="H1129" s="15" t="s">
        <v>480</v>
      </c>
      <c r="I1129" s="16" t="s">
        <v>19</v>
      </c>
      <c r="J1129" s="53">
        <f>J1130</f>
        <v>96.6</v>
      </c>
    </row>
    <row r="1130" spans="1:10" ht="37.5" hidden="1" x14ac:dyDescent="0.3">
      <c r="A1130" s="41" t="s">
        <v>35</v>
      </c>
      <c r="B1130" s="16" t="s">
        <v>231</v>
      </c>
      <c r="C1130" s="15" t="s">
        <v>70</v>
      </c>
      <c r="D1130" s="15" t="s">
        <v>24</v>
      </c>
      <c r="E1130" s="16" t="s">
        <v>55</v>
      </c>
      <c r="F1130" s="16" t="s">
        <v>85</v>
      </c>
      <c r="G1130" s="16" t="s">
        <v>70</v>
      </c>
      <c r="H1130" s="15" t="s">
        <v>480</v>
      </c>
      <c r="I1130" s="16" t="s">
        <v>36</v>
      </c>
      <c r="J1130" s="53">
        <v>96.6</v>
      </c>
    </row>
    <row r="1131" spans="1:10" ht="37.5" hidden="1" x14ac:dyDescent="0.3">
      <c r="A1131" s="41" t="s">
        <v>242</v>
      </c>
      <c r="B1131" s="16" t="s">
        <v>231</v>
      </c>
      <c r="C1131" s="15" t="s">
        <v>70</v>
      </c>
      <c r="D1131" s="15" t="s">
        <v>24</v>
      </c>
      <c r="E1131" s="16" t="s">
        <v>55</v>
      </c>
      <c r="F1131" s="16" t="s">
        <v>9</v>
      </c>
      <c r="G1131" s="16" t="s">
        <v>16</v>
      </c>
      <c r="H1131" s="15" t="s">
        <v>18</v>
      </c>
      <c r="I1131" s="16" t="s">
        <v>19</v>
      </c>
      <c r="J1131" s="53">
        <f t="shared" ref="J1131:J1133" si="49">J1132</f>
        <v>1171.77</v>
      </c>
    </row>
    <row r="1132" spans="1:10" ht="37.5" hidden="1" x14ac:dyDescent="0.3">
      <c r="A1132" s="41" t="s">
        <v>279</v>
      </c>
      <c r="B1132" s="16" t="s">
        <v>231</v>
      </c>
      <c r="C1132" s="15" t="s">
        <v>70</v>
      </c>
      <c r="D1132" s="15" t="s">
        <v>24</v>
      </c>
      <c r="E1132" s="16" t="s">
        <v>55</v>
      </c>
      <c r="F1132" s="16" t="s">
        <v>9</v>
      </c>
      <c r="G1132" s="16" t="s">
        <v>21</v>
      </c>
      <c r="H1132" s="15" t="s">
        <v>18</v>
      </c>
      <c r="I1132" s="16" t="s">
        <v>19</v>
      </c>
      <c r="J1132" s="53">
        <f t="shared" si="49"/>
        <v>1171.77</v>
      </c>
    </row>
    <row r="1133" spans="1:10" hidden="1" x14ac:dyDescent="0.3">
      <c r="A1133" s="41" t="s">
        <v>282</v>
      </c>
      <c r="B1133" s="16" t="s">
        <v>231</v>
      </c>
      <c r="C1133" s="15" t="s">
        <v>70</v>
      </c>
      <c r="D1133" s="15" t="s">
        <v>24</v>
      </c>
      <c r="E1133" s="16" t="s">
        <v>55</v>
      </c>
      <c r="F1133" s="16" t="s">
        <v>9</v>
      </c>
      <c r="G1133" s="16" t="s">
        <v>21</v>
      </c>
      <c r="H1133" s="15" t="s">
        <v>218</v>
      </c>
      <c r="I1133" s="16" t="s">
        <v>19</v>
      </c>
      <c r="J1133" s="53">
        <f t="shared" si="49"/>
        <v>1171.77</v>
      </c>
    </row>
    <row r="1134" spans="1:10" ht="37.5" hidden="1" x14ac:dyDescent="0.3">
      <c r="A1134" s="41" t="s">
        <v>35</v>
      </c>
      <c r="B1134" s="16" t="s">
        <v>231</v>
      </c>
      <c r="C1134" s="15" t="s">
        <v>70</v>
      </c>
      <c r="D1134" s="15" t="s">
        <v>24</v>
      </c>
      <c r="E1134" s="16" t="s">
        <v>55</v>
      </c>
      <c r="F1134" s="16" t="s">
        <v>9</v>
      </c>
      <c r="G1134" s="16" t="s">
        <v>21</v>
      </c>
      <c r="H1134" s="15" t="s">
        <v>218</v>
      </c>
      <c r="I1134" s="16" t="s">
        <v>36</v>
      </c>
      <c r="J1134" s="53">
        <v>1171.77</v>
      </c>
    </row>
    <row r="1135" spans="1:10" hidden="1" x14ac:dyDescent="0.3">
      <c r="A1135" s="84" t="s">
        <v>179</v>
      </c>
      <c r="B1135" s="16" t="s">
        <v>231</v>
      </c>
      <c r="C1135" s="12" t="s">
        <v>117</v>
      </c>
      <c r="D1135" s="12" t="s">
        <v>16</v>
      </c>
      <c r="E1135" s="13" t="s">
        <v>16</v>
      </c>
      <c r="F1135" s="12" t="s">
        <v>17</v>
      </c>
      <c r="G1135" s="13" t="s">
        <v>16</v>
      </c>
      <c r="H1135" s="12" t="s">
        <v>18</v>
      </c>
      <c r="I1135" s="13" t="s">
        <v>19</v>
      </c>
      <c r="J1135" s="52">
        <f>J1136</f>
        <v>2420.71</v>
      </c>
    </row>
    <row r="1136" spans="1:10" hidden="1" x14ac:dyDescent="0.3">
      <c r="A1136" s="41" t="s">
        <v>307</v>
      </c>
      <c r="B1136" s="16" t="s">
        <v>231</v>
      </c>
      <c r="C1136" s="15" t="s">
        <v>117</v>
      </c>
      <c r="D1136" s="15" t="s">
        <v>54</v>
      </c>
      <c r="E1136" s="16" t="s">
        <v>16</v>
      </c>
      <c r="F1136" s="15" t="s">
        <v>17</v>
      </c>
      <c r="G1136" s="16" t="s">
        <v>16</v>
      </c>
      <c r="H1136" s="15" t="s">
        <v>18</v>
      </c>
      <c r="I1136" s="16" t="s">
        <v>19</v>
      </c>
      <c r="J1136" s="53">
        <f>J1137</f>
        <v>2420.71</v>
      </c>
    </row>
    <row r="1137" spans="1:10" ht="56.25" hidden="1" x14ac:dyDescent="0.3">
      <c r="A1137" s="64" t="s">
        <v>351</v>
      </c>
      <c r="B1137" s="16" t="s">
        <v>231</v>
      </c>
      <c r="C1137" s="15" t="s">
        <v>117</v>
      </c>
      <c r="D1137" s="15" t="s">
        <v>54</v>
      </c>
      <c r="E1137" s="16" t="s">
        <v>93</v>
      </c>
      <c r="F1137" s="15" t="s">
        <v>17</v>
      </c>
      <c r="G1137" s="16" t="s">
        <v>16</v>
      </c>
      <c r="H1137" s="15" t="s">
        <v>18</v>
      </c>
      <c r="I1137" s="16" t="s">
        <v>19</v>
      </c>
      <c r="J1137" s="53">
        <f>J1138</f>
        <v>2420.71</v>
      </c>
    </row>
    <row r="1138" spans="1:10" ht="37.5" hidden="1" x14ac:dyDescent="0.3">
      <c r="A1138" s="41" t="s">
        <v>447</v>
      </c>
      <c r="B1138" s="16" t="s">
        <v>231</v>
      </c>
      <c r="C1138" s="15" t="s">
        <v>117</v>
      </c>
      <c r="D1138" s="15" t="s">
        <v>54</v>
      </c>
      <c r="E1138" s="16" t="s">
        <v>93</v>
      </c>
      <c r="F1138" s="15" t="s">
        <v>17</v>
      </c>
      <c r="G1138" s="16" t="s">
        <v>70</v>
      </c>
      <c r="H1138" s="15" t="s">
        <v>18</v>
      </c>
      <c r="I1138" s="16" t="s">
        <v>19</v>
      </c>
      <c r="J1138" s="53">
        <f>J1139+J1141</f>
        <v>2420.71</v>
      </c>
    </row>
    <row r="1139" spans="1:10" ht="93.75" hidden="1" x14ac:dyDescent="0.3">
      <c r="A1139" s="41" t="s">
        <v>448</v>
      </c>
      <c r="B1139" s="16" t="s">
        <v>231</v>
      </c>
      <c r="C1139" s="15" t="s">
        <v>117</v>
      </c>
      <c r="D1139" s="15" t="s">
        <v>54</v>
      </c>
      <c r="E1139" s="16" t="s">
        <v>93</v>
      </c>
      <c r="F1139" s="15" t="s">
        <v>17</v>
      </c>
      <c r="G1139" s="16" t="s">
        <v>70</v>
      </c>
      <c r="H1139" s="15" t="s">
        <v>449</v>
      </c>
      <c r="I1139" s="16" t="s">
        <v>19</v>
      </c>
      <c r="J1139" s="53">
        <f>J1140</f>
        <v>2406.31</v>
      </c>
    </row>
    <row r="1140" spans="1:10" ht="37.5" hidden="1" x14ac:dyDescent="0.3">
      <c r="A1140" s="102" t="s">
        <v>35</v>
      </c>
      <c r="B1140" s="23" t="s">
        <v>231</v>
      </c>
      <c r="C1140" s="22" t="s">
        <v>117</v>
      </c>
      <c r="D1140" s="22" t="s">
        <v>54</v>
      </c>
      <c r="E1140" s="23" t="s">
        <v>93</v>
      </c>
      <c r="F1140" s="22" t="s">
        <v>17</v>
      </c>
      <c r="G1140" s="23" t="s">
        <v>70</v>
      </c>
      <c r="H1140" s="22" t="s">
        <v>449</v>
      </c>
      <c r="I1140" s="23" t="s">
        <v>36</v>
      </c>
      <c r="J1140" s="103">
        <v>2406.31</v>
      </c>
    </row>
    <row r="1141" spans="1:10" ht="37.5" hidden="1" x14ac:dyDescent="0.3">
      <c r="A1141" s="102" t="s">
        <v>605</v>
      </c>
      <c r="B1141" s="23" t="s">
        <v>231</v>
      </c>
      <c r="C1141" s="22" t="s">
        <v>117</v>
      </c>
      <c r="D1141" s="22" t="s">
        <v>54</v>
      </c>
      <c r="E1141" s="23" t="s">
        <v>93</v>
      </c>
      <c r="F1141" s="22" t="s">
        <v>17</v>
      </c>
      <c r="G1141" s="23" t="s">
        <v>70</v>
      </c>
      <c r="H1141" s="22" t="s">
        <v>604</v>
      </c>
      <c r="I1141" s="16" t="s">
        <v>19</v>
      </c>
      <c r="J1141" s="103">
        <f>J1142</f>
        <v>14.4</v>
      </c>
    </row>
    <row r="1142" spans="1:10" ht="37.5" hidden="1" x14ac:dyDescent="0.3">
      <c r="A1142" s="102" t="s">
        <v>35</v>
      </c>
      <c r="B1142" s="23" t="s">
        <v>231</v>
      </c>
      <c r="C1142" s="22" t="s">
        <v>117</v>
      </c>
      <c r="D1142" s="22" t="s">
        <v>54</v>
      </c>
      <c r="E1142" s="23" t="s">
        <v>93</v>
      </c>
      <c r="F1142" s="22" t="s">
        <v>17</v>
      </c>
      <c r="G1142" s="23" t="s">
        <v>70</v>
      </c>
      <c r="H1142" s="22" t="s">
        <v>604</v>
      </c>
      <c r="I1142" s="23" t="s">
        <v>36</v>
      </c>
      <c r="J1142" s="103">
        <v>14.4</v>
      </c>
    </row>
    <row r="1143" spans="1:10" ht="67.7" hidden="1" customHeight="1" x14ac:dyDescent="0.3">
      <c r="A1143" s="60" t="s">
        <v>95</v>
      </c>
      <c r="B1143" s="160" t="s">
        <v>231</v>
      </c>
      <c r="C1143" s="12" t="s">
        <v>96</v>
      </c>
      <c r="D1143" s="12" t="s">
        <v>16</v>
      </c>
      <c r="E1143" s="18" t="s">
        <v>16</v>
      </c>
      <c r="F1143" s="13" t="s">
        <v>17</v>
      </c>
      <c r="G1143" s="13" t="s">
        <v>16</v>
      </c>
      <c r="H1143" s="12" t="s">
        <v>18</v>
      </c>
      <c r="I1143" s="13" t="s">
        <v>19</v>
      </c>
      <c r="J1143" s="103">
        <f>J1144</f>
        <v>5587.68</v>
      </c>
    </row>
    <row r="1144" spans="1:10" hidden="1" x14ac:dyDescent="0.3">
      <c r="A1144" s="58" t="s">
        <v>97</v>
      </c>
      <c r="B1144" s="23" t="s">
        <v>231</v>
      </c>
      <c r="C1144" s="17">
        <v>11</v>
      </c>
      <c r="D1144" s="19" t="s">
        <v>44</v>
      </c>
      <c r="E1144" s="19" t="s">
        <v>16</v>
      </c>
      <c r="F1144" s="16" t="s">
        <v>17</v>
      </c>
      <c r="G1144" s="16" t="s">
        <v>16</v>
      </c>
      <c r="H1144" s="15" t="s">
        <v>18</v>
      </c>
      <c r="I1144" s="16" t="s">
        <v>19</v>
      </c>
      <c r="J1144" s="103">
        <f>J1145+J1149</f>
        <v>5587.68</v>
      </c>
    </row>
    <row r="1145" spans="1:10" ht="56.25" hidden="1" x14ac:dyDescent="0.3">
      <c r="A1145" s="58" t="s">
        <v>257</v>
      </c>
      <c r="B1145" s="23" t="s">
        <v>231</v>
      </c>
      <c r="C1145" s="16" t="s">
        <v>96</v>
      </c>
      <c r="D1145" s="16" t="s">
        <v>44</v>
      </c>
      <c r="E1145" s="16" t="s">
        <v>141</v>
      </c>
      <c r="F1145" s="16" t="s">
        <v>17</v>
      </c>
      <c r="G1145" s="16" t="s">
        <v>16</v>
      </c>
      <c r="H1145" s="15" t="s">
        <v>18</v>
      </c>
      <c r="I1145" s="16" t="s">
        <v>19</v>
      </c>
      <c r="J1145" s="103">
        <f>J1146</f>
        <v>3261.81</v>
      </c>
    </row>
    <row r="1146" spans="1:10" ht="56.25" hidden="1" x14ac:dyDescent="0.3">
      <c r="A1146" s="41" t="s">
        <v>390</v>
      </c>
      <c r="B1146" s="23" t="s">
        <v>231</v>
      </c>
      <c r="C1146" s="34">
        <v>11</v>
      </c>
      <c r="D1146" s="32" t="s">
        <v>44</v>
      </c>
      <c r="E1146" s="16" t="s">
        <v>141</v>
      </c>
      <c r="F1146" s="16" t="s">
        <v>17</v>
      </c>
      <c r="G1146" s="16" t="s">
        <v>24</v>
      </c>
      <c r="H1146" s="15" t="s">
        <v>18</v>
      </c>
      <c r="I1146" s="16" t="s">
        <v>19</v>
      </c>
      <c r="J1146" s="103">
        <f>J1147</f>
        <v>3261.81</v>
      </c>
    </row>
    <row r="1147" spans="1:10" ht="37.5" hidden="1" x14ac:dyDescent="0.3">
      <c r="A1147" s="58" t="s">
        <v>238</v>
      </c>
      <c r="B1147" s="23" t="s">
        <v>231</v>
      </c>
      <c r="C1147" s="34">
        <v>11</v>
      </c>
      <c r="D1147" s="32" t="s">
        <v>44</v>
      </c>
      <c r="E1147" s="16" t="s">
        <v>141</v>
      </c>
      <c r="F1147" s="16" t="s">
        <v>17</v>
      </c>
      <c r="G1147" s="16" t="s">
        <v>24</v>
      </c>
      <c r="H1147" s="15" t="s">
        <v>69</v>
      </c>
      <c r="I1147" s="16" t="s">
        <v>19</v>
      </c>
      <c r="J1147" s="103">
        <f>J1148</f>
        <v>3261.81</v>
      </c>
    </row>
    <row r="1148" spans="1:10" ht="37.5" hidden="1" x14ac:dyDescent="0.3">
      <c r="A1148" s="64" t="s">
        <v>584</v>
      </c>
      <c r="B1148" s="23" t="s">
        <v>231</v>
      </c>
      <c r="C1148" s="34">
        <v>11</v>
      </c>
      <c r="D1148" s="32" t="s">
        <v>44</v>
      </c>
      <c r="E1148" s="16" t="s">
        <v>141</v>
      </c>
      <c r="F1148" s="16" t="s">
        <v>17</v>
      </c>
      <c r="G1148" s="16" t="s">
        <v>24</v>
      </c>
      <c r="H1148" s="15" t="s">
        <v>69</v>
      </c>
      <c r="I1148" s="16" t="s">
        <v>563</v>
      </c>
      <c r="J1148" s="103">
        <v>3261.81</v>
      </c>
    </row>
    <row r="1149" spans="1:10" hidden="1" x14ac:dyDescent="0.3">
      <c r="A1149" s="161" t="s">
        <v>585</v>
      </c>
      <c r="B1149" s="23" t="s">
        <v>231</v>
      </c>
      <c r="C1149" s="34">
        <v>11</v>
      </c>
      <c r="D1149" s="32" t="s">
        <v>44</v>
      </c>
      <c r="E1149" s="16" t="s">
        <v>141</v>
      </c>
      <c r="F1149" s="16" t="s">
        <v>17</v>
      </c>
      <c r="G1149" s="16" t="s">
        <v>54</v>
      </c>
      <c r="H1149" s="15" t="s">
        <v>18</v>
      </c>
      <c r="I1149" s="16" t="s">
        <v>19</v>
      </c>
      <c r="J1149" s="103">
        <f>J1150</f>
        <v>2325.87</v>
      </c>
    </row>
    <row r="1150" spans="1:10" ht="37.5" hidden="1" x14ac:dyDescent="0.3">
      <c r="A1150" s="161" t="s">
        <v>586</v>
      </c>
      <c r="B1150" s="23" t="s">
        <v>231</v>
      </c>
      <c r="C1150" s="34">
        <v>11</v>
      </c>
      <c r="D1150" s="32" t="s">
        <v>44</v>
      </c>
      <c r="E1150" s="16" t="s">
        <v>141</v>
      </c>
      <c r="F1150" s="16" t="s">
        <v>17</v>
      </c>
      <c r="G1150" s="16" t="s">
        <v>54</v>
      </c>
      <c r="H1150" s="15" t="s">
        <v>587</v>
      </c>
      <c r="I1150" s="16" t="s">
        <v>563</v>
      </c>
      <c r="J1150" s="103">
        <v>2325.87</v>
      </c>
    </row>
    <row r="1151" spans="1:10" ht="19.5" hidden="1" thickBot="1" x14ac:dyDescent="0.35">
      <c r="A1151" s="113" t="s">
        <v>483</v>
      </c>
      <c r="B1151" s="104"/>
      <c r="C1151" s="105"/>
      <c r="D1151" s="105"/>
      <c r="E1151" s="106"/>
      <c r="F1151" s="107"/>
      <c r="G1151" s="106"/>
      <c r="H1151" s="108"/>
      <c r="I1151" s="109"/>
      <c r="J1151" s="112">
        <f>J17+J33+J369+J386+J419+J547+J600+J693+J711+J721+J772+J831+J929+J1005+J1066</f>
        <v>2324416.88</v>
      </c>
    </row>
    <row r="1155" spans="2:13" x14ac:dyDescent="0.3">
      <c r="M1155" s="115"/>
    </row>
    <row r="1158" spans="2:13" x14ac:dyDescent="0.3">
      <c r="B1158" s="1"/>
      <c r="C1158" s="1"/>
      <c r="D1158" s="1"/>
      <c r="F1158" s="1"/>
      <c r="H1158" s="1"/>
      <c r="I1158" s="1"/>
      <c r="J1158" s="44"/>
    </row>
    <row r="1159" spans="2:13" x14ac:dyDescent="0.3">
      <c r="B1159" s="1"/>
      <c r="C1159" s="1"/>
      <c r="D1159" s="1"/>
      <c r="F1159" s="1"/>
      <c r="H1159" s="1"/>
      <c r="I1159" s="1"/>
      <c r="J1159" s="43"/>
    </row>
    <row r="1160" spans="2:13" x14ac:dyDescent="0.3">
      <c r="B1160" s="1"/>
      <c r="C1160" s="1"/>
      <c r="D1160" s="1"/>
      <c r="F1160" s="1"/>
      <c r="H1160" s="1"/>
      <c r="I1160" s="1"/>
      <c r="J1160" s="43"/>
    </row>
  </sheetData>
  <autoFilter ref="A16:J1151">
    <filterColumn colId="4">
      <filters>
        <filter val="57"/>
      </filters>
    </filterColumn>
  </autoFilter>
  <mergeCells count="16">
    <mergeCell ref="A11:J11"/>
    <mergeCell ref="A12:J13"/>
    <mergeCell ref="A14:A15"/>
    <mergeCell ref="B14:B15"/>
    <mergeCell ref="C14:C15"/>
    <mergeCell ref="D14:D15"/>
    <mergeCell ref="E14:H14"/>
    <mergeCell ref="I14:I15"/>
    <mergeCell ref="B8:J8"/>
    <mergeCell ref="B9:I9"/>
    <mergeCell ref="B6:J6"/>
    <mergeCell ref="B1:J1"/>
    <mergeCell ref="B2:J2"/>
    <mergeCell ref="B3:J3"/>
    <mergeCell ref="B4:J4"/>
    <mergeCell ref="B5:J5"/>
  </mergeCells>
  <pageMargins left="0.70866141732283472" right="0.70866141732283472" top="0.74803149606299213" bottom="0.74803149606299213" header="0.31496062992125984" footer="0.31496062992125984"/>
  <pageSetup paperSize="9" scale="80"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19"/>
  <sheetViews>
    <sheetView zoomScale="80" zoomScaleNormal="80" workbookViewId="0">
      <selection activeCell="G71" sqref="G71"/>
    </sheetView>
  </sheetViews>
  <sheetFormatPr defaultColWidth="9.140625" defaultRowHeight="18.75" x14ac:dyDescent="0.3"/>
  <cols>
    <col min="1" max="1" width="34.140625" style="118" customWidth="1"/>
    <col min="2" max="2" width="64.85546875" style="119" customWidth="1"/>
    <col min="3" max="3" width="22.140625" style="120" customWidth="1"/>
    <col min="4" max="4" width="28" style="120" customWidth="1"/>
    <col min="5" max="5" width="24" style="129" customWidth="1"/>
    <col min="6" max="6" width="23.42578125" style="120" customWidth="1"/>
    <col min="7" max="7" width="16" style="116" bestFit="1" customWidth="1"/>
    <col min="8" max="8" width="22.85546875" style="116" customWidth="1"/>
    <col min="9" max="59" width="9.140625" style="116"/>
    <col min="60" max="16384" width="9.140625" style="117"/>
  </cols>
  <sheetData>
    <row r="1" spans="1:8" s="117" customFormat="1" ht="45" customHeight="1" x14ac:dyDescent="0.3">
      <c r="A1" s="197" t="s">
        <v>539</v>
      </c>
      <c r="B1" s="197"/>
      <c r="C1" s="197"/>
      <c r="D1" s="197"/>
      <c r="E1" s="197"/>
      <c r="F1" s="197"/>
      <c r="G1" s="116"/>
      <c r="H1" s="116"/>
    </row>
    <row r="2" spans="1:8" s="117" customFormat="1" x14ac:dyDescent="0.3">
      <c r="A2" s="118"/>
      <c r="B2" s="119"/>
      <c r="C2" s="120"/>
      <c r="D2" s="121" t="s">
        <v>540</v>
      </c>
      <c r="E2" s="122" t="s">
        <v>541</v>
      </c>
      <c r="F2" s="121" t="s">
        <v>552</v>
      </c>
      <c r="G2" s="116"/>
      <c r="H2" s="116"/>
    </row>
    <row r="4" spans="1:8" s="117" customFormat="1" x14ac:dyDescent="0.3">
      <c r="A4" s="123" t="s">
        <v>542</v>
      </c>
      <c r="B4" s="124"/>
      <c r="C4" s="126">
        <v>2207062.09</v>
      </c>
      <c r="D4" s="126">
        <v>2207062086</v>
      </c>
      <c r="E4" s="126">
        <v>1970319411.3199999</v>
      </c>
      <c r="F4" s="126">
        <v>1953095074.8900001</v>
      </c>
      <c r="G4" s="116"/>
      <c r="H4" s="127"/>
    </row>
    <row r="5" spans="1:8" s="117" customFormat="1" x14ac:dyDescent="0.3">
      <c r="A5" s="123" t="s">
        <v>673</v>
      </c>
      <c r="B5" s="124"/>
      <c r="C5" s="126">
        <v>2335158.69</v>
      </c>
      <c r="D5" s="126">
        <v>2335158691.4000001</v>
      </c>
      <c r="E5" s="126">
        <v>1970319411.3199999</v>
      </c>
      <c r="F5" s="126">
        <v>1953095074.8900001</v>
      </c>
      <c r="G5" s="116"/>
      <c r="H5" s="127"/>
    </row>
    <row r="6" spans="1:8" s="117" customFormat="1" x14ac:dyDescent="0.3">
      <c r="A6" s="123" t="s">
        <v>543</v>
      </c>
      <c r="B6" s="124"/>
      <c r="C6" s="126">
        <f>C13+C62</f>
        <v>-10741.810000000005</v>
      </c>
      <c r="D6" s="126">
        <f>D13+D62</f>
        <v>-10741808.509999998</v>
      </c>
      <c r="E6" s="126">
        <f>E13+E62</f>
        <v>-27957192.939999998</v>
      </c>
      <c r="F6" s="126">
        <f>F13+F62</f>
        <v>-45284427.590000004</v>
      </c>
      <c r="G6" s="116"/>
      <c r="H6" s="127"/>
    </row>
    <row r="7" spans="1:8" s="117" customFormat="1" x14ac:dyDescent="0.3">
      <c r="A7" s="123" t="s">
        <v>674</v>
      </c>
      <c r="B7" s="124"/>
      <c r="C7" s="126">
        <f>C5+C6</f>
        <v>2324416.88</v>
      </c>
      <c r="D7" s="126">
        <f>D5+D6</f>
        <v>2324416882.8899999</v>
      </c>
      <c r="E7" s="126">
        <f t="shared" ref="E7:F7" si="0">E5+E6</f>
        <v>1942362218.3799999</v>
      </c>
      <c r="F7" s="126">
        <f t="shared" si="0"/>
        <v>1907810647.3000002</v>
      </c>
      <c r="G7" s="116"/>
      <c r="H7" s="128"/>
    </row>
    <row r="8" spans="1:8" s="117" customFormat="1" x14ac:dyDescent="0.3">
      <c r="A8" s="118"/>
      <c r="B8" s="119"/>
      <c r="C8" s="120"/>
      <c r="D8" s="120"/>
      <c r="E8" s="129"/>
      <c r="F8" s="120"/>
      <c r="G8" s="116"/>
      <c r="H8" s="130"/>
    </row>
    <row r="9" spans="1:8" s="117" customFormat="1" x14ac:dyDescent="0.3">
      <c r="A9" s="118"/>
      <c r="B9" s="119"/>
      <c r="C9" s="120"/>
      <c r="D9" s="120"/>
      <c r="E9" s="129"/>
      <c r="F9" s="120"/>
      <c r="G9" s="116"/>
      <c r="H9" s="131"/>
    </row>
    <row r="13" spans="1:8" s="117" customFormat="1" ht="25.5" x14ac:dyDescent="0.35">
      <c r="A13" s="132" t="s">
        <v>544</v>
      </c>
      <c r="B13" s="133"/>
      <c r="C13" s="134">
        <f>C19+C26+C34+C38+C42+C48+C52+C56</f>
        <v>27230.17</v>
      </c>
      <c r="D13" s="134">
        <f t="shared" ref="D13:F13" si="1">D19+D26+D34+D38+D42+D48+D52+D56</f>
        <v>27230166.82</v>
      </c>
      <c r="E13" s="134">
        <f t="shared" si="1"/>
        <v>15530883.57</v>
      </c>
      <c r="F13" s="134">
        <f t="shared" si="1"/>
        <v>0</v>
      </c>
      <c r="G13" s="116"/>
      <c r="H13" s="116"/>
    </row>
    <row r="14" spans="1:8" s="117" customFormat="1" x14ac:dyDescent="0.3">
      <c r="A14" s="123" t="s">
        <v>545</v>
      </c>
      <c r="B14" s="135"/>
      <c r="C14" s="136">
        <f>C15+C16+C17</f>
        <v>27230.17</v>
      </c>
      <c r="D14" s="136">
        <f t="shared" ref="D14:F14" si="2">D15+D16+D17</f>
        <v>27230166.82</v>
      </c>
      <c r="E14" s="136">
        <f t="shared" si="2"/>
        <v>15530883.57</v>
      </c>
      <c r="F14" s="136">
        <f t="shared" si="2"/>
        <v>0</v>
      </c>
      <c r="G14" s="116"/>
      <c r="H14" s="116"/>
    </row>
    <row r="15" spans="1:8" s="117" customFormat="1" x14ac:dyDescent="0.3">
      <c r="A15" s="123" t="s">
        <v>546</v>
      </c>
      <c r="B15" s="135"/>
      <c r="C15" s="136">
        <f>C20+C21+C22+C23+C27+C28+C29+C30+C31+C45+C43</f>
        <v>23436.19</v>
      </c>
      <c r="D15" s="136">
        <f t="shared" ref="D15:F15" si="3">D20+D21+D22+D23+D27+D28+D29+D30+D31+D45+D43</f>
        <v>23436190.740000002</v>
      </c>
      <c r="E15" s="136">
        <f t="shared" si="3"/>
        <v>15530883.57</v>
      </c>
      <c r="F15" s="136">
        <f t="shared" si="3"/>
        <v>0</v>
      </c>
      <c r="G15" s="116"/>
      <c r="H15" s="116"/>
    </row>
    <row r="16" spans="1:8" s="117" customFormat="1" x14ac:dyDescent="0.3">
      <c r="A16" s="123" t="s">
        <v>547</v>
      </c>
      <c r="B16" s="135"/>
      <c r="C16" s="136">
        <f>C39+C53+C57</f>
        <v>3264.98</v>
      </c>
      <c r="D16" s="136">
        <f t="shared" ref="D16:F16" si="4">D39+D53+D57</f>
        <v>3264976.08</v>
      </c>
      <c r="E16" s="136">
        <f t="shared" si="4"/>
        <v>0</v>
      </c>
      <c r="F16" s="136">
        <f t="shared" si="4"/>
        <v>0</v>
      </c>
      <c r="G16" s="116"/>
      <c r="H16" s="116"/>
    </row>
    <row r="17" spans="1:59" x14ac:dyDescent="0.3">
      <c r="A17" s="123" t="s">
        <v>548</v>
      </c>
      <c r="B17" s="135"/>
      <c r="C17" s="136">
        <f>C35+C44+C49</f>
        <v>529</v>
      </c>
      <c r="D17" s="136">
        <f t="shared" ref="D17:F17" si="5">D35+D44+D49</f>
        <v>529000</v>
      </c>
      <c r="E17" s="136">
        <f t="shared" si="5"/>
        <v>0</v>
      </c>
      <c r="F17" s="136">
        <f t="shared" si="5"/>
        <v>0</v>
      </c>
    </row>
    <row r="18" spans="1:59" x14ac:dyDescent="0.3">
      <c r="A18" s="137"/>
    </row>
    <row r="19" spans="1:59" s="142" customFormat="1" x14ac:dyDescent="0.3">
      <c r="A19" s="123" t="s">
        <v>615</v>
      </c>
      <c r="B19" s="138"/>
      <c r="C19" s="126">
        <f>C20+C21+C22+C23</f>
        <v>20099.36</v>
      </c>
      <c r="D19" s="126">
        <f t="shared" ref="D19:F19" si="6">D20+D21+D22+D23</f>
        <v>20099358.600000001</v>
      </c>
      <c r="E19" s="126">
        <f t="shared" si="6"/>
        <v>0</v>
      </c>
      <c r="F19" s="126">
        <f t="shared" si="6"/>
        <v>0</v>
      </c>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6"/>
      <c r="BA19" s="116"/>
      <c r="BB19" s="116"/>
      <c r="BC19" s="116"/>
      <c r="BD19" s="116"/>
      <c r="BE19" s="116"/>
      <c r="BF19" s="116"/>
      <c r="BG19" s="116"/>
    </row>
    <row r="20" spans="1:59" s="142" customFormat="1" x14ac:dyDescent="0.3">
      <c r="A20" s="139" t="s">
        <v>729</v>
      </c>
      <c r="B20" s="138" t="s">
        <v>730</v>
      </c>
      <c r="C20" s="152">
        <v>2747.83</v>
      </c>
      <c r="D20" s="152">
        <v>2747826.9</v>
      </c>
      <c r="E20" s="152"/>
      <c r="F20" s="152"/>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116"/>
      <c r="AT20" s="116"/>
      <c r="AU20" s="116"/>
      <c r="AV20" s="116"/>
      <c r="AW20" s="116"/>
      <c r="AX20" s="116"/>
      <c r="AY20" s="116"/>
      <c r="AZ20" s="116"/>
      <c r="BA20" s="116"/>
      <c r="BB20" s="116"/>
      <c r="BC20" s="116"/>
      <c r="BD20" s="116"/>
      <c r="BE20" s="116"/>
      <c r="BF20" s="116"/>
      <c r="BG20" s="116"/>
    </row>
    <row r="21" spans="1:59" s="142" customFormat="1" x14ac:dyDescent="0.3">
      <c r="A21" s="139" t="s">
        <v>731</v>
      </c>
      <c r="B21" s="138" t="s">
        <v>732</v>
      </c>
      <c r="C21" s="152">
        <v>5127.62</v>
      </c>
      <c r="D21" s="152">
        <v>5127623.5999999996</v>
      </c>
      <c r="E21" s="152"/>
      <c r="F21" s="152"/>
      <c r="G21" s="116"/>
      <c r="H21" s="116"/>
      <c r="I21" s="116"/>
      <c r="J21" s="116"/>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6"/>
      <c r="BA21" s="116"/>
      <c r="BB21" s="116"/>
      <c r="BC21" s="116"/>
      <c r="BD21" s="116"/>
      <c r="BE21" s="116"/>
      <c r="BF21" s="116"/>
      <c r="BG21" s="116"/>
    </row>
    <row r="22" spans="1:59" s="142" customFormat="1" x14ac:dyDescent="0.3">
      <c r="A22" s="139" t="s">
        <v>733</v>
      </c>
      <c r="B22" s="138" t="s">
        <v>732</v>
      </c>
      <c r="C22" s="152">
        <v>11776.62</v>
      </c>
      <c r="D22" s="152">
        <v>11776615.630000001</v>
      </c>
      <c r="E22" s="152"/>
      <c r="F22" s="152"/>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116"/>
      <c r="AL22" s="116"/>
      <c r="AM22" s="116"/>
      <c r="AN22" s="116"/>
      <c r="AO22" s="116"/>
      <c r="AP22" s="116"/>
      <c r="AQ22" s="116"/>
      <c r="AR22" s="116"/>
      <c r="AS22" s="116"/>
      <c r="AT22" s="116"/>
      <c r="AU22" s="116"/>
      <c r="AV22" s="116"/>
      <c r="AW22" s="116"/>
      <c r="AX22" s="116"/>
      <c r="AY22" s="116"/>
      <c r="AZ22" s="116"/>
      <c r="BA22" s="116"/>
      <c r="BB22" s="116"/>
      <c r="BC22" s="116"/>
      <c r="BD22" s="116"/>
      <c r="BE22" s="116"/>
      <c r="BF22" s="116"/>
      <c r="BG22" s="116"/>
    </row>
    <row r="23" spans="1:59" s="142" customFormat="1" ht="93.75" x14ac:dyDescent="0.3">
      <c r="A23" s="139" t="s">
        <v>734</v>
      </c>
      <c r="B23" s="153" t="s">
        <v>735</v>
      </c>
      <c r="C23" s="152">
        <v>447.29</v>
      </c>
      <c r="D23" s="152">
        <v>447292.47</v>
      </c>
      <c r="E23" s="152"/>
      <c r="F23" s="152"/>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c r="AT23" s="116"/>
      <c r="AU23" s="116"/>
      <c r="AV23" s="116"/>
      <c r="AW23" s="116"/>
      <c r="AX23" s="116"/>
      <c r="AY23" s="116"/>
      <c r="AZ23" s="116"/>
      <c r="BA23" s="116"/>
      <c r="BB23" s="116"/>
      <c r="BC23" s="116"/>
      <c r="BD23" s="116"/>
      <c r="BE23" s="116"/>
      <c r="BF23" s="116"/>
      <c r="BG23" s="116"/>
    </row>
    <row r="24" spans="1:59" s="142" customFormat="1" x14ac:dyDescent="0.3">
      <c r="A24" s="143"/>
      <c r="B24" s="144"/>
      <c r="C24" s="129"/>
      <c r="D24" s="129"/>
      <c r="E24" s="130"/>
      <c r="F24" s="130"/>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6"/>
      <c r="AM24" s="116"/>
      <c r="AN24" s="116"/>
      <c r="AO24" s="116"/>
      <c r="AP24" s="116"/>
      <c r="AQ24" s="116"/>
      <c r="AR24" s="116"/>
      <c r="AS24" s="116"/>
      <c r="AT24" s="116"/>
      <c r="AU24" s="116"/>
      <c r="AV24" s="116"/>
      <c r="AW24" s="116"/>
      <c r="AX24" s="116"/>
      <c r="AY24" s="116"/>
      <c r="AZ24" s="116"/>
      <c r="BA24" s="116"/>
      <c r="BB24" s="116"/>
      <c r="BC24" s="116"/>
      <c r="BD24" s="116"/>
      <c r="BE24" s="116"/>
      <c r="BF24" s="116"/>
      <c r="BG24" s="116"/>
    </row>
    <row r="25" spans="1:59" s="142" customFormat="1" x14ac:dyDescent="0.3">
      <c r="A25" s="143"/>
      <c r="B25" s="144"/>
      <c r="C25" s="129"/>
      <c r="D25" s="129"/>
      <c r="E25" s="130"/>
      <c r="F25" s="130"/>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116"/>
      <c r="AT25" s="116"/>
      <c r="AU25" s="116"/>
      <c r="AV25" s="116"/>
      <c r="AW25" s="116"/>
      <c r="AX25" s="116"/>
      <c r="AY25" s="116"/>
      <c r="AZ25" s="116"/>
      <c r="BA25" s="116"/>
      <c r="BB25" s="116"/>
      <c r="BC25" s="116"/>
      <c r="BD25" s="116"/>
      <c r="BE25" s="116"/>
      <c r="BF25" s="116"/>
      <c r="BG25" s="116"/>
    </row>
    <row r="26" spans="1:59" s="142" customFormat="1" x14ac:dyDescent="0.3">
      <c r="A26" s="123" t="s">
        <v>616</v>
      </c>
      <c r="B26" s="138"/>
      <c r="C26" s="126">
        <f>C27+C28+C29+C30+C31</f>
        <v>3320.9599999999996</v>
      </c>
      <c r="D26" s="126">
        <f t="shared" ref="D26:F26" si="7">D27+D28+D29+D30+D31</f>
        <v>3320959.77</v>
      </c>
      <c r="E26" s="126">
        <f t="shared" si="7"/>
        <v>0</v>
      </c>
      <c r="F26" s="126">
        <f t="shared" si="7"/>
        <v>0</v>
      </c>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c r="AX26" s="116"/>
      <c r="AY26" s="116"/>
      <c r="AZ26" s="116"/>
      <c r="BA26" s="116"/>
      <c r="BB26" s="116"/>
      <c r="BC26" s="116"/>
      <c r="BD26" s="116"/>
      <c r="BE26" s="116"/>
      <c r="BF26" s="116"/>
      <c r="BG26" s="116"/>
    </row>
    <row r="27" spans="1:59" s="142" customFormat="1" ht="37.5" x14ac:dyDescent="0.3">
      <c r="A27" s="150" t="s">
        <v>739</v>
      </c>
      <c r="B27" s="174" t="s">
        <v>151</v>
      </c>
      <c r="C27" s="152">
        <v>1662.86</v>
      </c>
      <c r="D27" s="152">
        <v>1662864.42</v>
      </c>
      <c r="E27" s="152"/>
      <c r="F27" s="152"/>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c r="BA27" s="116"/>
      <c r="BB27" s="116"/>
      <c r="BC27" s="116"/>
      <c r="BD27" s="116"/>
      <c r="BE27" s="116"/>
      <c r="BF27" s="116"/>
      <c r="BG27" s="116"/>
    </row>
    <row r="28" spans="1:59" s="142" customFormat="1" ht="56.25" x14ac:dyDescent="0.3">
      <c r="A28" s="150" t="s">
        <v>740</v>
      </c>
      <c r="B28" s="174" t="s">
        <v>771</v>
      </c>
      <c r="C28" s="152">
        <v>136.04</v>
      </c>
      <c r="D28" s="152">
        <v>136035.9</v>
      </c>
      <c r="E28" s="152"/>
      <c r="F28" s="152"/>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116"/>
      <c r="AT28" s="116"/>
      <c r="AU28" s="116"/>
      <c r="AV28" s="116"/>
      <c r="AW28" s="116"/>
      <c r="AX28" s="116"/>
      <c r="AY28" s="116"/>
      <c r="AZ28" s="116"/>
      <c r="BA28" s="116"/>
      <c r="BB28" s="116"/>
      <c r="BC28" s="116"/>
      <c r="BD28" s="116"/>
      <c r="BE28" s="116"/>
      <c r="BF28" s="116"/>
      <c r="BG28" s="116"/>
    </row>
    <row r="29" spans="1:59" s="142" customFormat="1" ht="112.5" x14ac:dyDescent="0.3">
      <c r="A29" s="150" t="s">
        <v>741</v>
      </c>
      <c r="B29" s="174" t="s">
        <v>160</v>
      </c>
      <c r="C29" s="152">
        <v>10.119999999999999</v>
      </c>
      <c r="D29" s="152">
        <v>10116.290000000001</v>
      </c>
      <c r="E29" s="152"/>
      <c r="F29" s="152"/>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6"/>
      <c r="AL29" s="116"/>
      <c r="AM29" s="116"/>
      <c r="AN29" s="116"/>
      <c r="AO29" s="116"/>
      <c r="AP29" s="116"/>
      <c r="AQ29" s="116"/>
      <c r="AR29" s="116"/>
      <c r="AS29" s="116"/>
      <c r="AT29" s="116"/>
      <c r="AU29" s="116"/>
      <c r="AV29" s="116"/>
      <c r="AW29" s="116"/>
      <c r="AX29" s="116"/>
      <c r="AY29" s="116"/>
      <c r="AZ29" s="116"/>
      <c r="BA29" s="116"/>
      <c r="BB29" s="116"/>
      <c r="BC29" s="116"/>
      <c r="BD29" s="116"/>
      <c r="BE29" s="116"/>
      <c r="BF29" s="116"/>
      <c r="BG29" s="116"/>
    </row>
    <row r="30" spans="1:59" s="142" customFormat="1" ht="112.5" x14ac:dyDescent="0.3">
      <c r="A30" s="150" t="s">
        <v>742</v>
      </c>
      <c r="B30" s="174" t="s">
        <v>160</v>
      </c>
      <c r="C30" s="152">
        <v>1183.58</v>
      </c>
      <c r="D30" s="152">
        <v>1183579.71</v>
      </c>
      <c r="E30" s="152"/>
      <c r="F30" s="152"/>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116"/>
      <c r="AT30" s="116"/>
      <c r="AU30" s="116"/>
      <c r="AV30" s="116"/>
      <c r="AW30" s="116"/>
      <c r="AX30" s="116"/>
      <c r="AY30" s="116"/>
      <c r="AZ30" s="116"/>
      <c r="BA30" s="116"/>
      <c r="BB30" s="116"/>
      <c r="BC30" s="116"/>
      <c r="BD30" s="116"/>
      <c r="BE30" s="116"/>
      <c r="BF30" s="116"/>
      <c r="BG30" s="116"/>
    </row>
    <row r="31" spans="1:59" s="142" customFormat="1" ht="56.25" x14ac:dyDescent="0.3">
      <c r="A31" s="150" t="s">
        <v>743</v>
      </c>
      <c r="B31" s="174" t="s">
        <v>156</v>
      </c>
      <c r="C31" s="152">
        <v>328.36</v>
      </c>
      <c r="D31" s="152">
        <v>328363.45</v>
      </c>
      <c r="E31" s="152"/>
      <c r="F31" s="152"/>
      <c r="G31" s="116"/>
      <c r="H31" s="116"/>
      <c r="I31" s="116"/>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c r="BA31" s="116"/>
      <c r="BB31" s="116"/>
      <c r="BC31" s="116"/>
      <c r="BD31" s="116"/>
      <c r="BE31" s="116"/>
      <c r="BF31" s="116"/>
      <c r="BG31" s="116"/>
    </row>
    <row r="32" spans="1:59" s="142" customFormat="1" x14ac:dyDescent="0.3">
      <c r="A32" s="143"/>
      <c r="B32" s="147"/>
      <c r="C32" s="129"/>
      <c r="D32" s="129"/>
      <c r="E32" s="129"/>
      <c r="F32" s="129"/>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c r="AX32" s="116"/>
      <c r="AY32" s="116"/>
      <c r="AZ32" s="116"/>
      <c r="BA32" s="116"/>
      <c r="BB32" s="116"/>
      <c r="BC32" s="116"/>
      <c r="BD32" s="116"/>
      <c r="BE32" s="116"/>
      <c r="BF32" s="116"/>
      <c r="BG32" s="116"/>
    </row>
    <row r="33" spans="1:59" x14ac:dyDescent="0.3">
      <c r="A33" s="143"/>
      <c r="B33" s="144"/>
      <c r="C33" s="129"/>
      <c r="D33" s="129"/>
      <c r="E33" s="130"/>
      <c r="F33" s="130"/>
    </row>
    <row r="34" spans="1:59" x14ac:dyDescent="0.3">
      <c r="A34" s="123" t="s">
        <v>561</v>
      </c>
      <c r="B34" s="138"/>
      <c r="C34" s="126">
        <f>C35</f>
        <v>109</v>
      </c>
      <c r="D34" s="126">
        <f t="shared" ref="D34:F34" si="8">D35</f>
        <v>109000</v>
      </c>
      <c r="E34" s="126">
        <f t="shared" si="8"/>
        <v>0</v>
      </c>
      <c r="F34" s="126">
        <f t="shared" si="8"/>
        <v>0</v>
      </c>
    </row>
    <row r="35" spans="1:59" ht="37.5" x14ac:dyDescent="0.3">
      <c r="A35" s="139" t="s">
        <v>677</v>
      </c>
      <c r="B35" s="145" t="s">
        <v>678</v>
      </c>
      <c r="C35" s="141">
        <v>109</v>
      </c>
      <c r="D35" s="141">
        <v>109000</v>
      </c>
      <c r="E35" s="141"/>
      <c r="F35" s="141"/>
    </row>
    <row r="36" spans="1:59" x14ac:dyDescent="0.3">
      <c r="A36" s="143"/>
      <c r="B36" s="147"/>
      <c r="C36" s="129"/>
      <c r="D36" s="129"/>
      <c r="F36" s="129"/>
    </row>
    <row r="37" spans="1:59" x14ac:dyDescent="0.3">
      <c r="A37" s="143"/>
      <c r="B37" s="147"/>
      <c r="C37" s="129"/>
      <c r="D37" s="129"/>
      <c r="F37" s="129"/>
    </row>
    <row r="38" spans="1:59" x14ac:dyDescent="0.3">
      <c r="A38" s="123" t="s">
        <v>634</v>
      </c>
      <c r="B38" s="138"/>
      <c r="C38" s="126">
        <f>C39</f>
        <v>49.2</v>
      </c>
      <c r="D38" s="126">
        <f t="shared" ref="D38:F38" si="9">D39</f>
        <v>49196.43</v>
      </c>
      <c r="E38" s="126">
        <f t="shared" si="9"/>
        <v>0</v>
      </c>
      <c r="F38" s="126">
        <f t="shared" si="9"/>
        <v>0</v>
      </c>
    </row>
    <row r="39" spans="1:59" ht="75" x14ac:dyDescent="0.3">
      <c r="A39" s="139" t="s">
        <v>672</v>
      </c>
      <c r="B39" s="146" t="s">
        <v>714</v>
      </c>
      <c r="C39" s="141">
        <v>49.2</v>
      </c>
      <c r="D39" s="141">
        <v>49196.43</v>
      </c>
      <c r="E39" s="141"/>
      <c r="F39" s="141"/>
    </row>
    <row r="40" spans="1:59" x14ac:dyDescent="0.3">
      <c r="A40" s="143"/>
      <c r="B40" s="147"/>
      <c r="C40" s="129"/>
      <c r="D40" s="129"/>
      <c r="F40" s="129"/>
    </row>
    <row r="41" spans="1:59" x14ac:dyDescent="0.3">
      <c r="A41" s="143"/>
      <c r="B41" s="147"/>
      <c r="C41" s="129"/>
      <c r="D41" s="129"/>
      <c r="F41" s="129"/>
    </row>
    <row r="42" spans="1:59" x14ac:dyDescent="0.3">
      <c r="A42" s="123" t="s">
        <v>641</v>
      </c>
      <c r="B42" s="138"/>
      <c r="C42" s="126">
        <f>C43+C44+C45</f>
        <v>405.87</v>
      </c>
      <c r="D42" s="126">
        <f t="shared" ref="D42:F42" si="10">D43+D44+D45</f>
        <v>405872.37</v>
      </c>
      <c r="E42" s="126">
        <f t="shared" si="10"/>
        <v>15530883.57</v>
      </c>
      <c r="F42" s="126">
        <f t="shared" si="10"/>
        <v>0</v>
      </c>
    </row>
    <row r="43" spans="1:59" ht="56.25" x14ac:dyDescent="0.3">
      <c r="A43" s="175" t="s">
        <v>831</v>
      </c>
      <c r="B43" s="138" t="s">
        <v>651</v>
      </c>
      <c r="C43" s="141"/>
      <c r="D43" s="141"/>
      <c r="E43" s="172">
        <v>15530883.57</v>
      </c>
      <c r="F43" s="126"/>
    </row>
    <row r="44" spans="1:59" x14ac:dyDescent="0.3">
      <c r="A44" s="139" t="s">
        <v>670</v>
      </c>
      <c r="B44" s="138" t="s">
        <v>671</v>
      </c>
      <c r="C44" s="141">
        <v>390</v>
      </c>
      <c r="D44" s="141">
        <v>390000</v>
      </c>
      <c r="E44" s="141"/>
      <c r="F44" s="126"/>
    </row>
    <row r="45" spans="1:59" ht="37.5" x14ac:dyDescent="0.3">
      <c r="A45" s="139" t="s">
        <v>675</v>
      </c>
      <c r="B45" s="138" t="s">
        <v>676</v>
      </c>
      <c r="C45" s="141">
        <v>15.87</v>
      </c>
      <c r="D45" s="141">
        <v>15872.37</v>
      </c>
      <c r="E45" s="126"/>
      <c r="F45" s="126"/>
    </row>
    <row r="46" spans="1:59" x14ac:dyDescent="0.3">
      <c r="A46" s="143"/>
      <c r="B46" s="151"/>
      <c r="C46" s="129"/>
      <c r="D46" s="129"/>
      <c r="F46" s="129"/>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117"/>
      <c r="AJ46" s="117"/>
      <c r="AK46" s="117"/>
      <c r="AL46" s="117"/>
      <c r="AM46" s="117"/>
      <c r="AN46" s="117"/>
      <c r="AO46" s="117"/>
      <c r="AP46" s="117"/>
      <c r="AQ46" s="117"/>
      <c r="AR46" s="117"/>
      <c r="AS46" s="117"/>
      <c r="AT46" s="117"/>
      <c r="AU46" s="117"/>
      <c r="AV46" s="117"/>
      <c r="AW46" s="117"/>
      <c r="AX46" s="117"/>
      <c r="AY46" s="117"/>
      <c r="AZ46" s="117"/>
      <c r="BA46" s="117"/>
      <c r="BB46" s="117"/>
      <c r="BC46" s="117"/>
      <c r="BD46" s="117"/>
      <c r="BE46" s="117"/>
      <c r="BF46" s="117"/>
      <c r="BG46" s="117"/>
    </row>
    <row r="47" spans="1:59" x14ac:dyDescent="0.3">
      <c r="A47" s="143"/>
      <c r="B47" s="151"/>
      <c r="C47" s="129"/>
      <c r="D47" s="129"/>
      <c r="F47" s="129"/>
      <c r="G47" s="117"/>
      <c r="H47" s="117"/>
      <c r="I47" s="117"/>
      <c r="J47" s="117"/>
      <c r="K47" s="117"/>
      <c r="L47" s="117"/>
      <c r="M47" s="117"/>
      <c r="N47" s="117"/>
      <c r="O47" s="117"/>
      <c r="P47" s="117"/>
      <c r="Q47" s="117"/>
      <c r="R47" s="117"/>
      <c r="S47" s="117"/>
      <c r="T47" s="117"/>
      <c r="U47" s="117"/>
      <c r="V47" s="117"/>
      <c r="W47" s="117"/>
      <c r="X47" s="117"/>
      <c r="Y47" s="117"/>
      <c r="Z47" s="117"/>
      <c r="AA47" s="117"/>
      <c r="AB47" s="117"/>
      <c r="AC47" s="117"/>
      <c r="AD47" s="117"/>
      <c r="AE47" s="117"/>
      <c r="AF47" s="117"/>
      <c r="AG47" s="117"/>
      <c r="AH47" s="117"/>
      <c r="AI47" s="117"/>
      <c r="AJ47" s="117"/>
      <c r="AK47" s="117"/>
      <c r="AL47" s="117"/>
      <c r="AM47" s="117"/>
      <c r="AN47" s="117"/>
      <c r="AO47" s="117"/>
      <c r="AP47" s="117"/>
      <c r="AQ47" s="117"/>
      <c r="AR47" s="117"/>
      <c r="AS47" s="117"/>
      <c r="AT47" s="117"/>
      <c r="AU47" s="117"/>
      <c r="AV47" s="117"/>
      <c r="AW47" s="117"/>
      <c r="AX47" s="117"/>
      <c r="AY47" s="117"/>
      <c r="AZ47" s="117"/>
      <c r="BA47" s="117"/>
      <c r="BB47" s="117"/>
      <c r="BC47" s="117"/>
      <c r="BD47" s="117"/>
      <c r="BE47" s="117"/>
      <c r="BF47" s="117"/>
      <c r="BG47" s="117"/>
    </row>
    <row r="48" spans="1:59" x14ac:dyDescent="0.3">
      <c r="A48" s="123" t="s">
        <v>639</v>
      </c>
      <c r="B48" s="138"/>
      <c r="C48" s="126">
        <f>C49</f>
        <v>30</v>
      </c>
      <c r="D48" s="126">
        <f t="shared" ref="D48:F48" si="11">D49</f>
        <v>30000</v>
      </c>
      <c r="E48" s="126">
        <f t="shared" si="11"/>
        <v>0</v>
      </c>
      <c r="F48" s="126">
        <f t="shared" si="11"/>
        <v>0</v>
      </c>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7"/>
      <c r="AG48" s="117"/>
      <c r="AH48" s="117"/>
      <c r="AI48" s="117"/>
      <c r="AJ48" s="117"/>
      <c r="AK48" s="117"/>
      <c r="AL48" s="117"/>
      <c r="AM48" s="117"/>
      <c r="AN48" s="117"/>
      <c r="AO48" s="117"/>
      <c r="AP48" s="117"/>
      <c r="AQ48" s="117"/>
      <c r="AR48" s="117"/>
      <c r="AS48" s="117"/>
      <c r="AT48" s="117"/>
      <c r="AU48" s="117"/>
      <c r="AV48" s="117"/>
      <c r="AW48" s="117"/>
      <c r="AX48" s="117"/>
      <c r="AY48" s="117"/>
      <c r="AZ48" s="117"/>
      <c r="BA48" s="117"/>
      <c r="BB48" s="117"/>
      <c r="BC48" s="117"/>
      <c r="BD48" s="117"/>
      <c r="BE48" s="117"/>
      <c r="BF48" s="117"/>
      <c r="BG48" s="117"/>
    </row>
    <row r="49" spans="1:59" ht="37.5" x14ac:dyDescent="0.3">
      <c r="A49" s="139" t="s">
        <v>804</v>
      </c>
      <c r="B49" s="41" t="s">
        <v>683</v>
      </c>
      <c r="C49" s="141">
        <v>30</v>
      </c>
      <c r="D49" s="141">
        <v>30000</v>
      </c>
      <c r="E49" s="141"/>
      <c r="F49" s="141"/>
      <c r="G49" s="117"/>
      <c r="H49" s="117"/>
      <c r="I49" s="117"/>
      <c r="J49" s="117"/>
      <c r="K49" s="117"/>
      <c r="L49" s="117"/>
      <c r="M49" s="117"/>
      <c r="N49" s="117"/>
      <c r="O49" s="117"/>
      <c r="P49" s="117"/>
      <c r="Q49" s="117"/>
      <c r="R49" s="117"/>
      <c r="S49" s="117"/>
      <c r="T49" s="117"/>
      <c r="U49" s="117"/>
      <c r="V49" s="117"/>
      <c r="W49" s="117"/>
      <c r="X49" s="117"/>
      <c r="Y49" s="117"/>
      <c r="Z49" s="117"/>
      <c r="AA49" s="117"/>
      <c r="AB49" s="117"/>
      <c r="AC49" s="117"/>
      <c r="AD49" s="117"/>
      <c r="AE49" s="117"/>
      <c r="AF49" s="117"/>
      <c r="AG49" s="117"/>
      <c r="AH49" s="117"/>
      <c r="AI49" s="117"/>
      <c r="AJ49" s="117"/>
      <c r="AK49" s="117"/>
      <c r="AL49" s="117"/>
      <c r="AM49" s="117"/>
      <c r="AN49" s="117"/>
      <c r="AO49" s="117"/>
      <c r="AP49" s="117"/>
      <c r="AQ49" s="117"/>
      <c r="AR49" s="117"/>
      <c r="AS49" s="117"/>
      <c r="AT49" s="117"/>
      <c r="AU49" s="117"/>
      <c r="AV49" s="117"/>
      <c r="AW49" s="117"/>
      <c r="AX49" s="117"/>
      <c r="AY49" s="117"/>
      <c r="AZ49" s="117"/>
      <c r="BA49" s="117"/>
      <c r="BB49" s="117"/>
      <c r="BC49" s="117"/>
      <c r="BD49" s="117"/>
      <c r="BE49" s="117"/>
      <c r="BF49" s="117"/>
      <c r="BG49" s="117"/>
    </row>
    <row r="50" spans="1:59" x14ac:dyDescent="0.3">
      <c r="A50" s="143"/>
      <c r="B50" s="151"/>
      <c r="C50" s="129"/>
      <c r="D50" s="129"/>
      <c r="F50" s="129"/>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7"/>
      <c r="AQ50" s="117"/>
      <c r="AR50" s="117"/>
      <c r="AS50" s="117"/>
      <c r="AT50" s="117"/>
      <c r="AU50" s="117"/>
      <c r="AV50" s="117"/>
      <c r="AW50" s="117"/>
      <c r="AX50" s="117"/>
      <c r="AY50" s="117"/>
      <c r="AZ50" s="117"/>
      <c r="BA50" s="117"/>
      <c r="BB50" s="117"/>
      <c r="BC50" s="117"/>
      <c r="BD50" s="117"/>
      <c r="BE50" s="117"/>
      <c r="BF50" s="117"/>
      <c r="BG50" s="117"/>
    </row>
    <row r="51" spans="1:59" x14ac:dyDescent="0.3">
      <c r="A51" s="143"/>
      <c r="B51" s="151"/>
      <c r="C51" s="129"/>
      <c r="D51" s="129"/>
      <c r="F51" s="129"/>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17"/>
      <c r="AL51" s="117"/>
      <c r="AM51" s="117"/>
      <c r="AN51" s="117"/>
      <c r="AO51" s="117"/>
      <c r="AP51" s="117"/>
      <c r="AQ51" s="117"/>
      <c r="AR51" s="117"/>
      <c r="AS51" s="117"/>
      <c r="AT51" s="117"/>
      <c r="AU51" s="117"/>
      <c r="AV51" s="117"/>
      <c r="AW51" s="117"/>
      <c r="AX51" s="117"/>
      <c r="AY51" s="117"/>
      <c r="AZ51" s="117"/>
      <c r="BA51" s="117"/>
      <c r="BB51" s="117"/>
      <c r="BC51" s="117"/>
      <c r="BD51" s="117"/>
      <c r="BE51" s="117"/>
      <c r="BF51" s="117"/>
      <c r="BG51" s="117"/>
    </row>
    <row r="52" spans="1:59" x14ac:dyDescent="0.3">
      <c r="A52" s="123" t="s">
        <v>684</v>
      </c>
      <c r="B52" s="138"/>
      <c r="C52" s="126">
        <f>C53</f>
        <v>20.05</v>
      </c>
      <c r="D52" s="126">
        <f t="shared" ref="D52:F52" si="12">D53</f>
        <v>20049.650000000001</v>
      </c>
      <c r="E52" s="126">
        <f t="shared" si="12"/>
        <v>0</v>
      </c>
      <c r="F52" s="126">
        <f t="shared" si="12"/>
        <v>0</v>
      </c>
      <c r="G52" s="117"/>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7"/>
      <c r="AK52" s="117"/>
      <c r="AL52" s="117"/>
      <c r="AM52" s="117"/>
      <c r="AN52" s="117"/>
      <c r="AO52" s="117"/>
      <c r="AP52" s="117"/>
      <c r="AQ52" s="117"/>
      <c r="AR52" s="117"/>
      <c r="AS52" s="117"/>
      <c r="AT52" s="117"/>
      <c r="AU52" s="117"/>
      <c r="AV52" s="117"/>
      <c r="AW52" s="117"/>
      <c r="AX52" s="117"/>
      <c r="AY52" s="117"/>
      <c r="AZ52" s="117"/>
      <c r="BA52" s="117"/>
      <c r="BB52" s="117"/>
      <c r="BC52" s="117"/>
      <c r="BD52" s="117"/>
      <c r="BE52" s="117"/>
      <c r="BF52" s="117"/>
      <c r="BG52" s="117"/>
    </row>
    <row r="53" spans="1:59" x14ac:dyDescent="0.3">
      <c r="A53" s="139" t="s">
        <v>819</v>
      </c>
      <c r="B53" s="41" t="s">
        <v>686</v>
      </c>
      <c r="C53" s="141">
        <v>20.05</v>
      </c>
      <c r="D53" s="141">
        <v>20049.650000000001</v>
      </c>
      <c r="E53" s="141"/>
      <c r="F53" s="141"/>
      <c r="G53" s="117"/>
      <c r="H53" s="117"/>
      <c r="I53" s="117"/>
      <c r="J53" s="117"/>
      <c r="K53" s="117"/>
      <c r="L53" s="117"/>
      <c r="M53" s="117"/>
      <c r="N53" s="117"/>
      <c r="O53" s="117"/>
      <c r="P53" s="117"/>
      <c r="Q53" s="117"/>
      <c r="R53" s="117"/>
      <c r="S53" s="117"/>
      <c r="T53" s="117"/>
      <c r="U53" s="117"/>
      <c r="V53" s="117"/>
      <c r="W53" s="117"/>
      <c r="X53" s="117"/>
      <c r="Y53" s="117"/>
      <c r="Z53" s="117"/>
      <c r="AA53" s="117"/>
      <c r="AB53" s="117"/>
      <c r="AC53" s="117"/>
      <c r="AD53" s="117"/>
      <c r="AE53" s="117"/>
      <c r="AF53" s="117"/>
      <c r="AG53" s="117"/>
      <c r="AH53" s="117"/>
      <c r="AI53" s="117"/>
      <c r="AJ53" s="117"/>
      <c r="AK53" s="117"/>
      <c r="AL53" s="117"/>
      <c r="AM53" s="117"/>
      <c r="AN53" s="117"/>
      <c r="AO53" s="117"/>
      <c r="AP53" s="117"/>
      <c r="AQ53" s="117"/>
      <c r="AR53" s="117"/>
      <c r="AS53" s="117"/>
      <c r="AT53" s="117"/>
      <c r="AU53" s="117"/>
      <c r="AV53" s="117"/>
      <c r="AW53" s="117"/>
      <c r="AX53" s="117"/>
      <c r="AY53" s="117"/>
      <c r="AZ53" s="117"/>
      <c r="BA53" s="117"/>
      <c r="BB53" s="117"/>
      <c r="BC53" s="117"/>
      <c r="BD53" s="117"/>
      <c r="BE53" s="117"/>
      <c r="BF53" s="117"/>
      <c r="BG53" s="117"/>
    </row>
    <row r="54" spans="1:59" x14ac:dyDescent="0.3">
      <c r="A54" s="143"/>
      <c r="B54" s="144"/>
      <c r="C54" s="129"/>
      <c r="D54" s="129"/>
      <c r="E54" s="130"/>
      <c r="F54" s="130"/>
      <c r="G54" s="117"/>
      <c r="H54" s="117"/>
      <c r="I54" s="117"/>
      <c r="J54" s="117"/>
      <c r="K54" s="117"/>
      <c r="L54" s="117"/>
      <c r="M54" s="117"/>
      <c r="N54" s="117"/>
      <c r="O54" s="117"/>
      <c r="P54" s="117"/>
      <c r="Q54" s="117"/>
      <c r="R54" s="117"/>
      <c r="S54" s="117"/>
      <c r="T54" s="117"/>
      <c r="U54" s="117"/>
      <c r="V54" s="117"/>
      <c r="W54" s="117"/>
      <c r="X54" s="117"/>
      <c r="Y54" s="117"/>
      <c r="Z54" s="117"/>
      <c r="AA54" s="117"/>
      <c r="AB54" s="117"/>
      <c r="AC54" s="117"/>
      <c r="AD54" s="117"/>
      <c r="AE54" s="117"/>
      <c r="AF54" s="117"/>
      <c r="AG54" s="117"/>
      <c r="AH54" s="117"/>
      <c r="AI54" s="117"/>
      <c r="AJ54" s="117"/>
      <c r="AK54" s="117"/>
      <c r="AL54" s="117"/>
      <c r="AM54" s="117"/>
      <c r="AN54" s="117"/>
      <c r="AO54" s="117"/>
      <c r="AP54" s="117"/>
      <c r="AQ54" s="117"/>
      <c r="AR54" s="117"/>
      <c r="AS54" s="117"/>
      <c r="AT54" s="117"/>
      <c r="AU54" s="117"/>
      <c r="AV54" s="117"/>
      <c r="AW54" s="117"/>
      <c r="AX54" s="117"/>
      <c r="AY54" s="117"/>
      <c r="AZ54" s="117"/>
      <c r="BA54" s="117"/>
      <c r="BB54" s="117"/>
      <c r="BC54" s="117"/>
      <c r="BD54" s="117"/>
      <c r="BE54" s="117"/>
      <c r="BF54" s="117"/>
      <c r="BG54" s="117"/>
    </row>
    <row r="55" spans="1:59" x14ac:dyDescent="0.3">
      <c r="A55" s="143"/>
      <c r="B55" s="144"/>
      <c r="C55" s="129"/>
      <c r="D55" s="129"/>
      <c r="E55" s="130"/>
      <c r="F55" s="130"/>
      <c r="G55" s="117"/>
      <c r="H55" s="117"/>
      <c r="I55" s="117"/>
      <c r="J55" s="117"/>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7"/>
      <c r="AH55" s="117"/>
      <c r="AI55" s="117"/>
      <c r="AJ55" s="117"/>
      <c r="AK55" s="117"/>
      <c r="AL55" s="117"/>
      <c r="AM55" s="117"/>
      <c r="AN55" s="117"/>
      <c r="AO55" s="117"/>
      <c r="AP55" s="117"/>
      <c r="AQ55" s="117"/>
      <c r="AR55" s="117"/>
      <c r="AS55" s="117"/>
      <c r="AT55" s="117"/>
      <c r="AU55" s="117"/>
      <c r="AV55" s="117"/>
      <c r="AW55" s="117"/>
      <c r="AX55" s="117"/>
      <c r="AY55" s="117"/>
      <c r="AZ55" s="117"/>
      <c r="BA55" s="117"/>
      <c r="BB55" s="117"/>
      <c r="BC55" s="117"/>
      <c r="BD55" s="117"/>
      <c r="BE55" s="117"/>
      <c r="BF55" s="117"/>
      <c r="BG55" s="117"/>
    </row>
    <row r="56" spans="1:59" x14ac:dyDescent="0.3">
      <c r="A56" s="123" t="s">
        <v>832</v>
      </c>
      <c r="B56" s="138"/>
      <c r="C56" s="125">
        <f>C57</f>
        <v>3195.73</v>
      </c>
      <c r="D56" s="125">
        <f t="shared" ref="D56:F56" si="13">D57</f>
        <v>3195730</v>
      </c>
      <c r="E56" s="125">
        <f t="shared" si="13"/>
        <v>0</v>
      </c>
      <c r="F56" s="125">
        <f t="shared" si="13"/>
        <v>0</v>
      </c>
      <c r="G56" s="117"/>
      <c r="H56" s="117"/>
      <c r="I56" s="117"/>
      <c r="J56" s="117"/>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7"/>
      <c r="AY56" s="117"/>
      <c r="AZ56" s="117"/>
      <c r="BA56" s="117"/>
      <c r="BB56" s="117"/>
      <c r="BC56" s="117"/>
      <c r="BD56" s="117"/>
      <c r="BE56" s="117"/>
      <c r="BF56" s="117"/>
      <c r="BG56" s="117"/>
    </row>
    <row r="57" spans="1:59" x14ac:dyDescent="0.3">
      <c r="A57" s="139" t="s">
        <v>555</v>
      </c>
      <c r="B57" s="140" t="s">
        <v>689</v>
      </c>
      <c r="C57" s="141">
        <v>3195.73</v>
      </c>
      <c r="D57" s="141">
        <v>3195730</v>
      </c>
      <c r="E57" s="141"/>
      <c r="F57" s="141"/>
      <c r="G57" s="117"/>
      <c r="H57" s="117"/>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117"/>
      <c r="AN57" s="117"/>
      <c r="AO57" s="117"/>
      <c r="AP57" s="117"/>
      <c r="AQ57" s="117"/>
      <c r="AR57" s="117"/>
      <c r="AS57" s="117"/>
      <c r="AT57" s="117"/>
      <c r="AU57" s="117"/>
      <c r="AV57" s="117"/>
      <c r="AW57" s="117"/>
      <c r="AX57" s="117"/>
      <c r="AY57" s="117"/>
      <c r="AZ57" s="117"/>
      <c r="BA57" s="117"/>
      <c r="BB57" s="117"/>
      <c r="BC57" s="117"/>
      <c r="BD57" s="117"/>
      <c r="BE57" s="117"/>
      <c r="BF57" s="117"/>
      <c r="BG57" s="117"/>
    </row>
    <row r="58" spans="1:59" x14ac:dyDescent="0.3">
      <c r="A58" s="143"/>
      <c r="B58" s="144"/>
      <c r="C58" s="129"/>
      <c r="D58" s="129"/>
      <c r="E58" s="130"/>
      <c r="F58" s="130"/>
      <c r="G58" s="117"/>
      <c r="H58" s="117"/>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117"/>
      <c r="AN58" s="117"/>
      <c r="AO58" s="117"/>
      <c r="AP58" s="117"/>
      <c r="AQ58" s="117"/>
      <c r="AR58" s="117"/>
      <c r="AS58" s="117"/>
      <c r="AT58" s="117"/>
      <c r="AU58" s="117"/>
      <c r="AV58" s="117"/>
      <c r="AW58" s="117"/>
      <c r="AX58" s="117"/>
      <c r="AY58" s="117"/>
      <c r="AZ58" s="117"/>
      <c r="BA58" s="117"/>
      <c r="BB58" s="117"/>
      <c r="BC58" s="117"/>
      <c r="BD58" s="117"/>
      <c r="BE58" s="117"/>
      <c r="BF58" s="117"/>
      <c r="BG58" s="117"/>
    </row>
    <row r="59" spans="1:59" x14ac:dyDescent="0.3">
      <c r="A59" s="143"/>
      <c r="B59" s="144"/>
      <c r="C59" s="129"/>
      <c r="D59" s="129"/>
      <c r="E59" s="130"/>
      <c r="F59" s="130"/>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117"/>
      <c r="AN59" s="117"/>
      <c r="AO59" s="117"/>
      <c r="AP59" s="117"/>
      <c r="AQ59" s="117"/>
      <c r="AR59" s="117"/>
      <c r="AS59" s="117"/>
      <c r="AT59" s="117"/>
      <c r="AU59" s="117"/>
      <c r="AV59" s="117"/>
      <c r="AW59" s="117"/>
      <c r="AX59" s="117"/>
      <c r="AY59" s="117"/>
      <c r="AZ59" s="117"/>
      <c r="BA59" s="117"/>
      <c r="BB59" s="117"/>
      <c r="BC59" s="117"/>
      <c r="BD59" s="117"/>
      <c r="BE59" s="117"/>
      <c r="BF59" s="117"/>
      <c r="BG59" s="117"/>
    </row>
    <row r="60" spans="1:59" x14ac:dyDescent="0.3">
      <c r="A60" s="143"/>
      <c r="B60" s="144"/>
      <c r="C60" s="129"/>
      <c r="D60" s="129"/>
      <c r="E60" s="130"/>
      <c r="F60" s="130"/>
      <c r="G60" s="117"/>
      <c r="H60" s="117"/>
      <c r="I60" s="117"/>
      <c r="J60" s="117"/>
      <c r="K60" s="117"/>
      <c r="L60" s="117"/>
      <c r="M60" s="117"/>
      <c r="N60" s="117"/>
      <c r="O60" s="117"/>
      <c r="P60" s="117"/>
      <c r="Q60" s="117"/>
      <c r="R60" s="117"/>
      <c r="S60" s="117"/>
      <c r="T60" s="117"/>
      <c r="U60" s="117"/>
      <c r="V60" s="117"/>
      <c r="W60" s="117"/>
      <c r="X60" s="117"/>
      <c r="Y60" s="117"/>
      <c r="Z60" s="117"/>
      <c r="AA60" s="117"/>
      <c r="AB60" s="117"/>
      <c r="AC60" s="117"/>
      <c r="AD60" s="117"/>
      <c r="AE60" s="117"/>
      <c r="AF60" s="117"/>
      <c r="AG60" s="117"/>
      <c r="AH60" s="117"/>
      <c r="AI60" s="117"/>
      <c r="AJ60" s="117"/>
      <c r="AK60" s="117"/>
      <c r="AL60" s="117"/>
      <c r="AM60" s="117"/>
      <c r="AN60" s="117"/>
      <c r="AO60" s="117"/>
      <c r="AP60" s="117"/>
      <c r="AQ60" s="117"/>
      <c r="AR60" s="117"/>
      <c r="AS60" s="117"/>
      <c r="AT60" s="117"/>
      <c r="AU60" s="117"/>
      <c r="AV60" s="117"/>
      <c r="AW60" s="117"/>
      <c r="AX60" s="117"/>
      <c r="AY60" s="117"/>
      <c r="AZ60" s="117"/>
      <c r="BA60" s="117"/>
      <c r="BB60" s="117"/>
      <c r="BC60" s="117"/>
      <c r="BD60" s="117"/>
      <c r="BE60" s="117"/>
      <c r="BF60" s="117"/>
      <c r="BG60" s="117"/>
    </row>
    <row r="61" spans="1:59" x14ac:dyDescent="0.3">
      <c r="A61" s="143"/>
      <c r="B61" s="144"/>
      <c r="C61" s="129"/>
      <c r="D61" s="129"/>
      <c r="F61" s="129"/>
      <c r="G61" s="117"/>
      <c r="H61" s="117"/>
      <c r="I61" s="117"/>
      <c r="J61" s="117"/>
      <c r="K61" s="117"/>
      <c r="L61" s="117"/>
      <c r="M61" s="117"/>
      <c r="N61" s="117"/>
      <c r="O61" s="117"/>
      <c r="P61" s="117"/>
      <c r="Q61" s="117"/>
      <c r="R61" s="117"/>
      <c r="S61" s="117"/>
      <c r="T61" s="117"/>
      <c r="U61" s="117"/>
      <c r="V61" s="117"/>
      <c r="W61" s="117"/>
      <c r="X61" s="117"/>
      <c r="Y61" s="117"/>
      <c r="Z61" s="117"/>
      <c r="AA61" s="117"/>
      <c r="AB61" s="117"/>
      <c r="AC61" s="117"/>
      <c r="AD61" s="117"/>
      <c r="AE61" s="117"/>
      <c r="AF61" s="117"/>
      <c r="AG61" s="117"/>
      <c r="AH61" s="117"/>
      <c r="AI61" s="117"/>
      <c r="AJ61" s="117"/>
      <c r="AK61" s="117"/>
      <c r="AL61" s="117"/>
      <c r="AM61" s="117"/>
      <c r="AN61" s="117"/>
      <c r="AO61" s="117"/>
      <c r="AP61" s="117"/>
      <c r="AQ61" s="117"/>
      <c r="AR61" s="117"/>
      <c r="AS61" s="117"/>
      <c r="AT61" s="117"/>
      <c r="AU61" s="117"/>
      <c r="AV61" s="117"/>
      <c r="AW61" s="117"/>
      <c r="AX61" s="117"/>
      <c r="AY61" s="117"/>
      <c r="AZ61" s="117"/>
      <c r="BA61" s="117"/>
      <c r="BB61" s="117"/>
      <c r="BC61" s="117"/>
      <c r="BD61" s="117"/>
      <c r="BE61" s="117"/>
      <c r="BF61" s="117"/>
      <c r="BG61" s="117"/>
    </row>
    <row r="62" spans="1:59" ht="25.5" x14ac:dyDescent="0.35">
      <c r="A62" s="148" t="s">
        <v>549</v>
      </c>
      <c r="B62" s="135"/>
      <c r="C62" s="125">
        <f>C69+C74+C79</f>
        <v>-37971.980000000003</v>
      </c>
      <c r="D62" s="125">
        <f t="shared" ref="D62:F62" si="14">D69+D74+D79</f>
        <v>-37971975.329999998</v>
      </c>
      <c r="E62" s="125">
        <f t="shared" si="14"/>
        <v>-43488076.509999998</v>
      </c>
      <c r="F62" s="125">
        <f t="shared" si="14"/>
        <v>-45284427.590000004</v>
      </c>
      <c r="G62" s="117"/>
      <c r="H62" s="117"/>
      <c r="I62" s="117"/>
      <c r="J62" s="117"/>
      <c r="K62" s="117"/>
      <c r="L62" s="117"/>
      <c r="M62" s="117"/>
      <c r="N62" s="117"/>
      <c r="O62" s="117"/>
      <c r="P62" s="117"/>
      <c r="Q62" s="117"/>
      <c r="R62" s="117"/>
      <c r="S62" s="117"/>
      <c r="T62" s="117"/>
      <c r="U62" s="117"/>
      <c r="V62" s="117"/>
      <c r="W62" s="117"/>
      <c r="X62" s="117"/>
      <c r="Y62" s="117"/>
      <c r="Z62" s="117"/>
      <c r="AA62" s="117"/>
      <c r="AB62" s="117"/>
      <c r="AC62" s="117"/>
      <c r="AD62" s="117"/>
      <c r="AE62" s="117"/>
      <c r="AF62" s="117"/>
      <c r="AG62" s="117"/>
      <c r="AH62" s="117"/>
      <c r="AI62" s="117"/>
      <c r="AJ62" s="117"/>
      <c r="AK62" s="117"/>
      <c r="AL62" s="117"/>
      <c r="AM62" s="117"/>
      <c r="AN62" s="117"/>
      <c r="AO62" s="117"/>
      <c r="AP62" s="117"/>
      <c r="AQ62" s="117"/>
      <c r="AR62" s="117"/>
      <c r="AS62" s="117"/>
      <c r="AT62" s="117"/>
      <c r="AU62" s="117"/>
      <c r="AV62" s="117"/>
      <c r="AW62" s="117"/>
      <c r="AX62" s="117"/>
      <c r="AY62" s="117"/>
      <c r="AZ62" s="117"/>
      <c r="BA62" s="117"/>
      <c r="BB62" s="117"/>
      <c r="BC62" s="117"/>
      <c r="BD62" s="117"/>
      <c r="BE62" s="117"/>
      <c r="BF62" s="117"/>
      <c r="BG62" s="117"/>
    </row>
    <row r="63" spans="1:59" x14ac:dyDescent="0.3">
      <c r="A63" s="123" t="s">
        <v>545</v>
      </c>
      <c r="B63" s="135"/>
      <c r="C63" s="136"/>
      <c r="D63" s="136"/>
      <c r="E63" s="141"/>
      <c r="F63" s="136"/>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117"/>
      <c r="AN63" s="117"/>
      <c r="AO63" s="117"/>
      <c r="AP63" s="117"/>
      <c r="AQ63" s="117"/>
      <c r="AR63" s="117"/>
      <c r="AS63" s="117"/>
      <c r="AT63" s="117"/>
      <c r="AU63" s="117"/>
      <c r="AV63" s="117"/>
      <c r="AW63" s="117"/>
      <c r="AX63" s="117"/>
      <c r="AY63" s="117"/>
      <c r="AZ63" s="117"/>
      <c r="BA63" s="117"/>
      <c r="BB63" s="117"/>
      <c r="BC63" s="117"/>
      <c r="BD63" s="117"/>
      <c r="BE63" s="117"/>
      <c r="BF63" s="117"/>
      <c r="BG63" s="117"/>
    </row>
    <row r="64" spans="1:59" x14ac:dyDescent="0.3">
      <c r="A64" s="123" t="s">
        <v>546</v>
      </c>
      <c r="B64" s="135"/>
      <c r="C64" s="136">
        <f>C71+C75+C76+C80+C81+C82+C83+C84+C85+C86+C87+C88+C89+C90+C91+C92</f>
        <v>-35771.979999999996</v>
      </c>
      <c r="D64" s="136">
        <f t="shared" ref="D64:F64" si="15">D71+D75+D76+D80+D81+D82+D83+D84+D85+D86+D87+D88+D89+D90+D91+D92</f>
        <v>-35771975.330000006</v>
      </c>
      <c r="E64" s="136">
        <f t="shared" si="15"/>
        <v>-43488076.509999998</v>
      </c>
      <c r="F64" s="136">
        <f t="shared" si="15"/>
        <v>-45284427.590000004</v>
      </c>
      <c r="G64" s="117"/>
      <c r="H64" s="117"/>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117"/>
      <c r="AN64" s="117"/>
      <c r="AO64" s="117"/>
      <c r="AP64" s="117"/>
      <c r="AQ64" s="117"/>
      <c r="AR64" s="117"/>
      <c r="AS64" s="117"/>
      <c r="AT64" s="117"/>
      <c r="AU64" s="117"/>
      <c r="AV64" s="117"/>
      <c r="AW64" s="117"/>
      <c r="AX64" s="117"/>
      <c r="AY64" s="117"/>
      <c r="AZ64" s="117"/>
      <c r="BA64" s="117"/>
      <c r="BB64" s="117"/>
      <c r="BC64" s="117"/>
      <c r="BD64" s="117"/>
      <c r="BE64" s="117"/>
      <c r="BF64" s="117"/>
      <c r="BG64" s="117"/>
    </row>
    <row r="65" spans="1:59" x14ac:dyDescent="0.3">
      <c r="A65" s="123" t="s">
        <v>547</v>
      </c>
      <c r="B65" s="135"/>
      <c r="C65" s="136">
        <v>0</v>
      </c>
      <c r="D65" s="136">
        <v>0</v>
      </c>
      <c r="E65" s="136">
        <v>0</v>
      </c>
      <c r="F65" s="136">
        <v>0</v>
      </c>
      <c r="G65" s="117"/>
      <c r="H65" s="117"/>
      <c r="I65" s="117"/>
      <c r="J65" s="117"/>
      <c r="K65" s="117"/>
      <c r="L65" s="117"/>
      <c r="M65" s="117"/>
      <c r="N65" s="117"/>
      <c r="O65" s="117"/>
      <c r="P65" s="117"/>
      <c r="Q65" s="117"/>
      <c r="R65" s="117"/>
      <c r="S65" s="117"/>
      <c r="T65" s="117"/>
      <c r="U65" s="117"/>
      <c r="V65" s="117"/>
      <c r="W65" s="117"/>
      <c r="X65" s="117"/>
      <c r="Y65" s="117"/>
      <c r="Z65" s="117"/>
      <c r="AA65" s="117"/>
      <c r="AB65" s="117"/>
      <c r="AC65" s="117"/>
      <c r="AD65" s="117"/>
      <c r="AE65" s="117"/>
      <c r="AF65" s="117"/>
      <c r="AG65" s="117"/>
      <c r="AH65" s="117"/>
      <c r="AI65" s="117"/>
      <c r="AJ65" s="117"/>
      <c r="AK65" s="117"/>
      <c r="AL65" s="117"/>
      <c r="AM65" s="117"/>
      <c r="AN65" s="117"/>
      <c r="AO65" s="117"/>
      <c r="AP65" s="117"/>
      <c r="AQ65" s="117"/>
      <c r="AR65" s="117"/>
      <c r="AS65" s="117"/>
      <c r="AT65" s="117"/>
      <c r="AU65" s="117"/>
      <c r="AV65" s="117"/>
      <c r="AW65" s="117"/>
      <c r="AX65" s="117"/>
      <c r="AY65" s="117"/>
      <c r="AZ65" s="117"/>
      <c r="BA65" s="117"/>
      <c r="BB65" s="117"/>
      <c r="BC65" s="117"/>
      <c r="BD65" s="117"/>
      <c r="BE65" s="117"/>
      <c r="BF65" s="117"/>
      <c r="BG65" s="117"/>
    </row>
    <row r="66" spans="1:59" x14ac:dyDescent="0.3">
      <c r="A66" s="123" t="s">
        <v>548</v>
      </c>
      <c r="B66" s="135"/>
      <c r="C66" s="136">
        <f>C70</f>
        <v>-2200</v>
      </c>
      <c r="D66" s="136">
        <f t="shared" ref="D66:F66" si="16">D70</f>
        <v>-2200000</v>
      </c>
      <c r="E66" s="136">
        <f t="shared" si="16"/>
        <v>0</v>
      </c>
      <c r="F66" s="136">
        <f t="shared" si="16"/>
        <v>0</v>
      </c>
      <c r="G66" s="117"/>
      <c r="H66" s="117"/>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117"/>
      <c r="AN66" s="117"/>
      <c r="AO66" s="117"/>
      <c r="AP66" s="117"/>
      <c r="AQ66" s="117"/>
      <c r="AR66" s="117"/>
      <c r="AS66" s="117"/>
      <c r="AT66" s="117"/>
      <c r="AU66" s="117"/>
      <c r="AV66" s="117"/>
      <c r="AW66" s="117"/>
      <c r="AX66" s="117"/>
      <c r="AY66" s="117"/>
      <c r="AZ66" s="117"/>
      <c r="BA66" s="117"/>
      <c r="BB66" s="117"/>
      <c r="BC66" s="117"/>
      <c r="BD66" s="117"/>
      <c r="BE66" s="117"/>
      <c r="BF66" s="117"/>
      <c r="BG66" s="117"/>
    </row>
    <row r="67" spans="1:59" x14ac:dyDescent="0.3">
      <c r="D67" s="129"/>
      <c r="F67" s="129"/>
      <c r="G67" s="117"/>
      <c r="H67" s="117"/>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117"/>
      <c r="AN67" s="117"/>
      <c r="AO67" s="117"/>
      <c r="AP67" s="117"/>
      <c r="AQ67" s="117"/>
      <c r="AR67" s="117"/>
      <c r="AS67" s="117"/>
      <c r="AT67" s="117"/>
      <c r="AU67" s="117"/>
      <c r="AV67" s="117"/>
      <c r="AW67" s="117"/>
      <c r="AX67" s="117"/>
      <c r="AY67" s="117"/>
      <c r="AZ67" s="117"/>
      <c r="BA67" s="117"/>
      <c r="BB67" s="117"/>
      <c r="BC67" s="117"/>
      <c r="BD67" s="117"/>
      <c r="BE67" s="117"/>
      <c r="BF67" s="117"/>
      <c r="BG67" s="117"/>
    </row>
    <row r="68" spans="1:59" x14ac:dyDescent="0.3">
      <c r="A68" s="143"/>
      <c r="B68" s="3"/>
      <c r="C68" s="129"/>
      <c r="D68" s="129"/>
      <c r="F68" s="129"/>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117"/>
      <c r="AN68" s="117"/>
      <c r="AO68" s="117"/>
      <c r="AP68" s="117"/>
      <c r="AQ68" s="117"/>
      <c r="AR68" s="117"/>
      <c r="AS68" s="117"/>
      <c r="AT68" s="117"/>
      <c r="AU68" s="117"/>
      <c r="AV68" s="117"/>
      <c r="AW68" s="117"/>
      <c r="AX68" s="117"/>
      <c r="AY68" s="117"/>
      <c r="AZ68" s="117"/>
      <c r="BA68" s="117"/>
      <c r="BB68" s="117"/>
      <c r="BC68" s="117"/>
      <c r="BD68" s="117"/>
      <c r="BE68" s="117"/>
      <c r="BF68" s="117"/>
      <c r="BG68" s="117"/>
    </row>
    <row r="69" spans="1:59" x14ac:dyDescent="0.3">
      <c r="A69" s="123" t="s">
        <v>615</v>
      </c>
      <c r="B69" s="140"/>
      <c r="C69" s="126">
        <f>C70+C71</f>
        <v>-5143.82</v>
      </c>
      <c r="D69" s="126">
        <f t="shared" ref="D69:F69" si="17">D70+D71</f>
        <v>-5143822</v>
      </c>
      <c r="E69" s="126">
        <f t="shared" si="17"/>
        <v>0</v>
      </c>
      <c r="F69" s="126">
        <f t="shared" si="17"/>
        <v>0</v>
      </c>
      <c r="G69" s="117"/>
      <c r="H69" s="117"/>
      <c r="I69" s="117"/>
      <c r="J69" s="117"/>
      <c r="K69" s="117"/>
      <c r="L69" s="117"/>
      <c r="M69" s="117"/>
      <c r="N69" s="117"/>
      <c r="O69" s="117"/>
      <c r="P69" s="117"/>
      <c r="Q69" s="117"/>
      <c r="R69" s="117"/>
      <c r="S69" s="117"/>
      <c r="T69" s="117"/>
      <c r="U69" s="117"/>
      <c r="V69" s="117"/>
      <c r="W69" s="117"/>
      <c r="X69" s="117"/>
      <c r="Y69" s="117"/>
      <c r="Z69" s="117"/>
      <c r="AA69" s="117"/>
      <c r="AB69" s="117"/>
      <c r="AC69" s="117"/>
      <c r="AD69" s="117"/>
      <c r="AE69" s="117"/>
      <c r="AF69" s="117"/>
      <c r="AG69" s="117"/>
      <c r="AH69" s="117"/>
      <c r="AI69" s="117"/>
      <c r="AJ69" s="117"/>
      <c r="AK69" s="117"/>
      <c r="AL69" s="117"/>
      <c r="AM69" s="117"/>
      <c r="AN69" s="117"/>
      <c r="AO69" s="117"/>
      <c r="AP69" s="117"/>
      <c r="AQ69" s="117"/>
      <c r="AR69" s="117"/>
      <c r="AS69" s="117"/>
      <c r="AT69" s="117"/>
      <c r="AU69" s="117"/>
      <c r="AV69" s="117"/>
      <c r="AW69" s="117"/>
      <c r="AX69" s="117"/>
      <c r="AY69" s="117"/>
      <c r="AZ69" s="117"/>
      <c r="BA69" s="117"/>
      <c r="BB69" s="117"/>
      <c r="BC69" s="117"/>
      <c r="BD69" s="117"/>
      <c r="BE69" s="117"/>
      <c r="BF69" s="117"/>
      <c r="BG69" s="117"/>
    </row>
    <row r="70" spans="1:59" x14ac:dyDescent="0.3">
      <c r="A70" s="139" t="s">
        <v>556</v>
      </c>
      <c r="B70" s="138" t="s">
        <v>700</v>
      </c>
      <c r="C70" s="141">
        <v>-2200</v>
      </c>
      <c r="D70" s="141">
        <v>-2200000</v>
      </c>
      <c r="E70" s="141"/>
      <c r="F70" s="141"/>
      <c r="G70" s="117"/>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17"/>
      <c r="AF70" s="117"/>
      <c r="AG70" s="117"/>
      <c r="AH70" s="117"/>
      <c r="AI70" s="117"/>
      <c r="AJ70" s="117"/>
      <c r="AK70" s="117"/>
      <c r="AL70" s="117"/>
      <c r="AM70" s="117"/>
      <c r="AN70" s="117"/>
      <c r="AO70" s="117"/>
      <c r="AP70" s="117"/>
      <c r="AQ70" s="117"/>
      <c r="AR70" s="117"/>
      <c r="AS70" s="117"/>
      <c r="AT70" s="117"/>
      <c r="AU70" s="117"/>
      <c r="AV70" s="117"/>
      <c r="AW70" s="117"/>
      <c r="AX70" s="117"/>
      <c r="AY70" s="117"/>
      <c r="AZ70" s="117"/>
      <c r="BA70" s="117"/>
      <c r="BB70" s="117"/>
      <c r="BC70" s="117"/>
      <c r="BD70" s="117"/>
      <c r="BE70" s="117"/>
      <c r="BF70" s="117"/>
      <c r="BG70" s="117"/>
    </row>
    <row r="71" spans="1:59" ht="168.75" x14ac:dyDescent="0.3">
      <c r="A71" s="139" t="s">
        <v>736</v>
      </c>
      <c r="B71" s="138" t="s">
        <v>737</v>
      </c>
      <c r="C71" s="152">
        <v>-2943.82</v>
      </c>
      <c r="D71" s="152">
        <v>-2943822</v>
      </c>
      <c r="E71" s="152"/>
      <c r="F71" s="152"/>
      <c r="G71" s="117"/>
      <c r="H71" s="117"/>
      <c r="I71" s="117"/>
      <c r="J71" s="117"/>
      <c r="K71" s="117"/>
      <c r="L71" s="117"/>
      <c r="M71" s="117"/>
      <c r="N71" s="117"/>
      <c r="O71" s="117"/>
      <c r="P71" s="117"/>
      <c r="Q71" s="117"/>
      <c r="R71" s="117"/>
      <c r="S71" s="117"/>
      <c r="T71" s="117"/>
      <c r="U71" s="117"/>
      <c r="V71" s="117"/>
      <c r="W71" s="117"/>
      <c r="X71" s="117"/>
      <c r="Y71" s="117"/>
      <c r="Z71" s="117"/>
      <c r="AA71" s="117"/>
      <c r="AB71" s="117"/>
      <c r="AC71" s="117"/>
      <c r="AD71" s="117"/>
      <c r="AE71" s="117"/>
      <c r="AF71" s="117"/>
      <c r="AG71" s="117"/>
      <c r="AH71" s="117"/>
      <c r="AI71" s="117"/>
      <c r="AJ71" s="117"/>
      <c r="AK71" s="117"/>
      <c r="AL71" s="117"/>
      <c r="AM71" s="117"/>
      <c r="AN71" s="117"/>
      <c r="AO71" s="117"/>
      <c r="AP71" s="117"/>
      <c r="AQ71" s="117"/>
      <c r="AR71" s="117"/>
      <c r="AS71" s="117"/>
      <c r="AT71" s="117"/>
      <c r="AU71" s="117"/>
      <c r="AV71" s="117"/>
      <c r="AW71" s="117"/>
      <c r="AX71" s="117"/>
      <c r="AY71" s="117"/>
      <c r="AZ71" s="117"/>
      <c r="BA71" s="117"/>
      <c r="BB71" s="117"/>
      <c r="BC71" s="117"/>
      <c r="BD71" s="117"/>
      <c r="BE71" s="117"/>
      <c r="BF71" s="117"/>
      <c r="BG71" s="117"/>
    </row>
    <row r="72" spans="1:59" x14ac:dyDescent="0.3">
      <c r="A72" s="143"/>
      <c r="B72" s="149"/>
      <c r="C72" s="129"/>
      <c r="D72" s="129"/>
      <c r="F72" s="129"/>
      <c r="G72" s="117"/>
      <c r="H72" s="117"/>
      <c r="I72" s="117"/>
      <c r="J72" s="117"/>
      <c r="K72" s="117"/>
      <c r="L72" s="117"/>
      <c r="M72" s="117"/>
      <c r="N72" s="117"/>
      <c r="O72" s="117"/>
      <c r="P72" s="117"/>
      <c r="Q72" s="117"/>
      <c r="R72" s="117"/>
      <c r="S72" s="117"/>
      <c r="T72" s="117"/>
      <c r="U72" s="117"/>
      <c r="V72" s="117"/>
      <c r="W72" s="117"/>
      <c r="X72" s="117"/>
      <c r="Y72" s="117"/>
      <c r="Z72" s="117"/>
      <c r="AA72" s="117"/>
      <c r="AB72" s="117"/>
      <c r="AC72" s="117"/>
      <c r="AD72" s="117"/>
      <c r="AE72" s="117"/>
      <c r="AF72" s="117"/>
      <c r="AG72" s="117"/>
      <c r="AH72" s="117"/>
      <c r="AI72" s="117"/>
      <c r="AJ72" s="117"/>
      <c r="AK72" s="117"/>
      <c r="AL72" s="117"/>
      <c r="AM72" s="117"/>
      <c r="AN72" s="117"/>
      <c r="AO72" s="117"/>
      <c r="AP72" s="117"/>
      <c r="AQ72" s="117"/>
      <c r="AR72" s="117"/>
      <c r="AS72" s="117"/>
      <c r="AT72" s="117"/>
      <c r="AU72" s="117"/>
      <c r="AV72" s="117"/>
      <c r="AW72" s="117"/>
      <c r="AX72" s="117"/>
      <c r="AY72" s="117"/>
      <c r="AZ72" s="117"/>
      <c r="BA72" s="117"/>
      <c r="BB72" s="117"/>
      <c r="BC72" s="117"/>
      <c r="BD72" s="117"/>
      <c r="BE72" s="117"/>
      <c r="BF72" s="117"/>
      <c r="BG72" s="117"/>
    </row>
    <row r="73" spans="1:59" x14ac:dyDescent="0.3">
      <c r="A73" s="143"/>
      <c r="B73" s="3"/>
      <c r="C73" s="129"/>
      <c r="D73" s="129"/>
      <c r="F73" s="129"/>
      <c r="G73" s="117"/>
      <c r="H73" s="117"/>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117"/>
      <c r="AN73" s="117"/>
      <c r="AO73" s="117"/>
      <c r="AP73" s="117"/>
      <c r="AQ73" s="117"/>
      <c r="AR73" s="117"/>
      <c r="AS73" s="117"/>
      <c r="AT73" s="117"/>
      <c r="AU73" s="117"/>
      <c r="AV73" s="117"/>
      <c r="AW73" s="117"/>
      <c r="AX73" s="117"/>
      <c r="AY73" s="117"/>
      <c r="AZ73" s="117"/>
      <c r="BA73" s="117"/>
      <c r="BB73" s="117"/>
      <c r="BC73" s="117"/>
      <c r="BD73" s="117"/>
      <c r="BE73" s="117"/>
      <c r="BF73" s="117"/>
      <c r="BG73" s="117"/>
    </row>
    <row r="74" spans="1:59" x14ac:dyDescent="0.3">
      <c r="A74" s="123" t="s">
        <v>655</v>
      </c>
      <c r="B74" s="138"/>
      <c r="C74" s="126">
        <f>C75+C76</f>
        <v>-1179.3</v>
      </c>
      <c r="D74" s="126">
        <f t="shared" ref="D74:F74" si="18">D75+D76</f>
        <v>-1179299.92</v>
      </c>
      <c r="E74" s="126">
        <f t="shared" si="18"/>
        <v>0</v>
      </c>
      <c r="F74" s="126">
        <f t="shared" si="18"/>
        <v>0</v>
      </c>
      <c r="G74" s="117"/>
      <c r="H74" s="117"/>
      <c r="I74" s="117"/>
      <c r="J74" s="117"/>
      <c r="K74" s="117"/>
      <c r="L74" s="117"/>
      <c r="M74" s="117"/>
      <c r="N74" s="117"/>
      <c r="O74" s="117"/>
      <c r="P74" s="117"/>
      <c r="Q74" s="117"/>
      <c r="R74" s="117"/>
      <c r="S74" s="117"/>
      <c r="T74" s="117"/>
      <c r="U74" s="117"/>
      <c r="V74" s="117"/>
      <c r="W74" s="117"/>
      <c r="X74" s="117"/>
      <c r="Y74" s="117"/>
      <c r="Z74" s="117"/>
      <c r="AA74" s="117"/>
      <c r="AB74" s="117"/>
      <c r="AC74" s="117"/>
      <c r="AD74" s="117"/>
      <c r="AE74" s="117"/>
      <c r="AF74" s="117"/>
      <c r="AG74" s="117"/>
      <c r="AH74" s="117"/>
      <c r="AI74" s="117"/>
      <c r="AJ74" s="117"/>
      <c r="AK74" s="117"/>
      <c r="AL74" s="117"/>
      <c r="AM74" s="117"/>
      <c r="AN74" s="117"/>
      <c r="AO74" s="117"/>
      <c r="AP74" s="117"/>
      <c r="AQ74" s="117"/>
      <c r="AR74" s="117"/>
      <c r="AS74" s="117"/>
      <c r="AT74" s="117"/>
      <c r="AU74" s="117"/>
      <c r="AV74" s="117"/>
      <c r="AW74" s="117"/>
      <c r="AX74" s="117"/>
      <c r="AY74" s="117"/>
      <c r="AZ74" s="117"/>
      <c r="BA74" s="117"/>
      <c r="BB74" s="117"/>
      <c r="BC74" s="117"/>
      <c r="BD74" s="117"/>
      <c r="BE74" s="117"/>
      <c r="BF74" s="117"/>
      <c r="BG74" s="117"/>
    </row>
    <row r="75" spans="1:59" ht="37.5" x14ac:dyDescent="0.3">
      <c r="A75" s="139" t="s">
        <v>656</v>
      </c>
      <c r="B75" s="41" t="s">
        <v>667</v>
      </c>
      <c r="C75" s="141">
        <v>-288.31</v>
      </c>
      <c r="D75" s="141">
        <v>-288309.45</v>
      </c>
      <c r="E75" s="141"/>
      <c r="F75" s="141"/>
      <c r="G75" s="117"/>
      <c r="H75" s="117"/>
      <c r="I75" s="117"/>
      <c r="J75" s="117"/>
      <c r="K75" s="117"/>
      <c r="L75" s="117"/>
      <c r="M75" s="117"/>
      <c r="N75" s="117"/>
      <c r="O75" s="117"/>
      <c r="P75" s="117"/>
      <c r="Q75" s="117"/>
      <c r="R75" s="117"/>
      <c r="S75" s="117"/>
      <c r="T75" s="117"/>
      <c r="U75" s="117"/>
      <c r="V75" s="117"/>
      <c r="W75" s="117"/>
      <c r="X75" s="117"/>
      <c r="Y75" s="117"/>
      <c r="Z75" s="117"/>
      <c r="AA75" s="117"/>
      <c r="AB75" s="117"/>
      <c r="AC75" s="117"/>
      <c r="AD75" s="117"/>
      <c r="AE75" s="117"/>
      <c r="AF75" s="117"/>
      <c r="AG75" s="117"/>
      <c r="AH75" s="117"/>
      <c r="AI75" s="117"/>
      <c r="AJ75" s="117"/>
      <c r="AK75" s="117"/>
      <c r="AL75" s="117"/>
      <c r="AM75" s="117"/>
      <c r="AN75" s="117"/>
      <c r="AO75" s="117"/>
      <c r="AP75" s="117"/>
      <c r="AQ75" s="117"/>
      <c r="AR75" s="117"/>
      <c r="AS75" s="117"/>
      <c r="AT75" s="117"/>
      <c r="AU75" s="117"/>
      <c r="AV75" s="117"/>
      <c r="AW75" s="117"/>
      <c r="AX75" s="117"/>
      <c r="AY75" s="117"/>
      <c r="AZ75" s="117"/>
      <c r="BA75" s="117"/>
      <c r="BB75" s="117"/>
      <c r="BC75" s="117"/>
      <c r="BD75" s="117"/>
      <c r="BE75" s="117"/>
      <c r="BF75" s="117"/>
      <c r="BG75" s="117"/>
    </row>
    <row r="76" spans="1:59" ht="37.5" x14ac:dyDescent="0.3">
      <c r="A76" s="139" t="s">
        <v>657</v>
      </c>
      <c r="B76" s="41" t="s">
        <v>668</v>
      </c>
      <c r="C76" s="141">
        <v>-890.99</v>
      </c>
      <c r="D76" s="141">
        <v>-890990.47</v>
      </c>
      <c r="E76" s="141"/>
      <c r="F76" s="141"/>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7"/>
      <c r="AK76" s="117"/>
      <c r="AL76" s="117"/>
      <c r="AM76" s="117"/>
      <c r="AN76" s="117"/>
      <c r="AO76" s="117"/>
      <c r="AP76" s="117"/>
      <c r="AQ76" s="117"/>
      <c r="AR76" s="117"/>
      <c r="AS76" s="117"/>
      <c r="AT76" s="117"/>
      <c r="AU76" s="117"/>
      <c r="AV76" s="117"/>
      <c r="AW76" s="117"/>
      <c r="AX76" s="117"/>
      <c r="AY76" s="117"/>
      <c r="AZ76" s="117"/>
      <c r="BA76" s="117"/>
      <c r="BB76" s="117"/>
      <c r="BC76" s="117"/>
      <c r="BD76" s="117"/>
      <c r="BE76" s="117"/>
      <c r="BF76" s="117"/>
      <c r="BG76" s="117"/>
    </row>
    <row r="77" spans="1:59" x14ac:dyDescent="0.3">
      <c r="A77" s="143"/>
      <c r="B77" s="3"/>
      <c r="C77" s="129"/>
      <c r="D77" s="129"/>
      <c r="F77" s="129"/>
      <c r="G77" s="117"/>
      <c r="H77" s="117"/>
      <c r="I77" s="117"/>
      <c r="J77" s="117"/>
      <c r="K77" s="117"/>
      <c r="L77" s="117"/>
      <c r="M77" s="117"/>
      <c r="N77" s="117"/>
      <c r="O77" s="117"/>
      <c r="P77" s="117"/>
      <c r="Q77" s="117"/>
      <c r="R77" s="117"/>
      <c r="S77" s="117"/>
      <c r="T77" s="117"/>
      <c r="U77" s="117"/>
      <c r="V77" s="117"/>
      <c r="W77" s="117"/>
      <c r="X77" s="117"/>
      <c r="Y77" s="117"/>
      <c r="Z77" s="117"/>
      <c r="AA77" s="117"/>
      <c r="AB77" s="117"/>
      <c r="AC77" s="117"/>
      <c r="AD77" s="117"/>
      <c r="AE77" s="117"/>
      <c r="AF77" s="117"/>
      <c r="AG77" s="117"/>
      <c r="AH77" s="117"/>
      <c r="AI77" s="117"/>
      <c r="AJ77" s="117"/>
      <c r="AK77" s="117"/>
      <c r="AL77" s="117"/>
      <c r="AM77" s="117"/>
      <c r="AN77" s="117"/>
      <c r="AO77" s="117"/>
      <c r="AP77" s="117"/>
      <c r="AQ77" s="117"/>
      <c r="AR77" s="117"/>
      <c r="AS77" s="117"/>
      <c r="AT77" s="117"/>
      <c r="AU77" s="117"/>
      <c r="AV77" s="117"/>
      <c r="AW77" s="117"/>
      <c r="AX77" s="117"/>
      <c r="AY77" s="117"/>
      <c r="AZ77" s="117"/>
      <c r="BA77" s="117"/>
      <c r="BB77" s="117"/>
      <c r="BC77" s="117"/>
      <c r="BD77" s="117"/>
      <c r="BE77" s="117"/>
      <c r="BF77" s="117"/>
      <c r="BG77" s="117"/>
    </row>
    <row r="78" spans="1:59" x14ac:dyDescent="0.3">
      <c r="A78" s="143"/>
      <c r="B78" s="3"/>
      <c r="C78" s="129"/>
      <c r="D78" s="129"/>
      <c r="F78" s="129"/>
      <c r="G78" s="117"/>
      <c r="H78" s="117"/>
      <c r="I78" s="117"/>
      <c r="J78" s="117"/>
      <c r="K78" s="117"/>
      <c r="L78" s="117"/>
      <c r="M78" s="117"/>
      <c r="N78" s="117"/>
      <c r="O78" s="117"/>
      <c r="P78" s="117"/>
      <c r="Q78" s="117"/>
      <c r="R78" s="117"/>
      <c r="S78" s="117"/>
      <c r="T78" s="117"/>
      <c r="U78" s="117"/>
      <c r="V78" s="117"/>
      <c r="W78" s="117"/>
      <c r="X78" s="117"/>
      <c r="Y78" s="117"/>
      <c r="Z78" s="117"/>
      <c r="AA78" s="117"/>
      <c r="AB78" s="117"/>
      <c r="AC78" s="117"/>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row>
    <row r="79" spans="1:59" x14ac:dyDescent="0.3">
      <c r="A79" s="123" t="s">
        <v>616</v>
      </c>
      <c r="B79" s="138"/>
      <c r="C79" s="126">
        <f>C80+C81+C82+C83+C84+C85+C86+C87+C88+C89+C90+C91+C92</f>
        <v>-31648.86</v>
      </c>
      <c r="D79" s="126">
        <f t="shared" ref="D79:F79" si="19">D80+D81+D82+D83+D84+D85+D86+D87+D88+D89+D90+D91+D92</f>
        <v>-31648853.41</v>
      </c>
      <c r="E79" s="126">
        <f t="shared" si="19"/>
        <v>-43488076.509999998</v>
      </c>
      <c r="F79" s="126">
        <f t="shared" si="19"/>
        <v>-45284427.590000004</v>
      </c>
      <c r="G79" s="117"/>
      <c r="H79" s="117"/>
      <c r="I79" s="117"/>
      <c r="J79" s="117"/>
      <c r="K79" s="117"/>
      <c r="L79" s="117"/>
      <c r="M79" s="117"/>
      <c r="N79" s="117"/>
      <c r="O79" s="117"/>
      <c r="P79" s="117"/>
      <c r="Q79" s="117"/>
      <c r="R79" s="117"/>
      <c r="S79" s="117"/>
      <c r="T79" s="117"/>
      <c r="U79" s="117"/>
      <c r="V79" s="117"/>
      <c r="W79" s="117"/>
      <c r="X79" s="117"/>
      <c r="Y79" s="117"/>
      <c r="Z79" s="117"/>
      <c r="AA79" s="117"/>
      <c r="AB79" s="117"/>
      <c r="AC79" s="117"/>
      <c r="AD79" s="117"/>
      <c r="AE79" s="117"/>
      <c r="AF79" s="117"/>
      <c r="AG79" s="117"/>
      <c r="AH79" s="117"/>
      <c r="AI79" s="117"/>
      <c r="AJ79" s="117"/>
      <c r="AK79" s="117"/>
      <c r="AL79" s="117"/>
      <c r="AM79" s="117"/>
      <c r="AN79" s="117"/>
      <c r="AO79" s="117"/>
      <c r="AP79" s="117"/>
      <c r="AQ79" s="117"/>
      <c r="AR79" s="117"/>
      <c r="AS79" s="117"/>
      <c r="AT79" s="117"/>
      <c r="AU79" s="117"/>
      <c r="AV79" s="117"/>
      <c r="AW79" s="117"/>
      <c r="AX79" s="117"/>
      <c r="AY79" s="117"/>
      <c r="AZ79" s="117"/>
      <c r="BA79" s="117"/>
      <c r="BB79" s="117"/>
      <c r="BC79" s="117"/>
      <c r="BD79" s="117"/>
      <c r="BE79" s="117"/>
      <c r="BF79" s="117"/>
      <c r="BG79" s="117"/>
    </row>
    <row r="80" spans="1:59" ht="75" x14ac:dyDescent="0.3">
      <c r="A80" s="150" t="s">
        <v>744</v>
      </c>
      <c r="B80" s="174" t="s">
        <v>772</v>
      </c>
      <c r="C80" s="152">
        <v>-1.1299999999999999</v>
      </c>
      <c r="D80" s="152">
        <v>-1125.47</v>
      </c>
      <c r="E80" s="152"/>
      <c r="F80" s="152"/>
      <c r="G80" s="117"/>
      <c r="H80" s="117"/>
      <c r="I80" s="117"/>
      <c r="J80" s="117"/>
      <c r="K80" s="117"/>
      <c r="L80" s="117"/>
      <c r="M80" s="117"/>
      <c r="N80" s="117"/>
      <c r="O80" s="117"/>
      <c r="P80" s="117"/>
      <c r="Q80" s="117"/>
      <c r="R80" s="117"/>
      <c r="S80" s="117"/>
      <c r="T80" s="117"/>
      <c r="U80" s="117"/>
      <c r="V80" s="117"/>
      <c r="W80" s="117"/>
      <c r="X80" s="117"/>
      <c r="Y80" s="117"/>
      <c r="Z80" s="117"/>
      <c r="AA80" s="117"/>
      <c r="AB80" s="117"/>
      <c r="AC80" s="117"/>
      <c r="AD80" s="117"/>
      <c r="AE80" s="117"/>
      <c r="AF80" s="117"/>
      <c r="AG80" s="117"/>
      <c r="AH80" s="117"/>
      <c r="AI80" s="117"/>
      <c r="AJ80" s="117"/>
      <c r="AK80" s="117"/>
      <c r="AL80" s="117"/>
      <c r="AM80" s="117"/>
      <c r="AN80" s="117"/>
      <c r="AO80" s="117"/>
      <c r="AP80" s="117"/>
      <c r="AQ80" s="117"/>
      <c r="AR80" s="117"/>
      <c r="AS80" s="117"/>
      <c r="AT80" s="117"/>
      <c r="AU80" s="117"/>
      <c r="AV80" s="117"/>
      <c r="AW80" s="117"/>
      <c r="AX80" s="117"/>
      <c r="AY80" s="117"/>
      <c r="AZ80" s="117"/>
      <c r="BA80" s="117"/>
      <c r="BB80" s="117"/>
      <c r="BC80" s="117"/>
      <c r="BD80" s="117"/>
      <c r="BE80" s="117"/>
      <c r="BF80" s="117"/>
      <c r="BG80" s="117"/>
    </row>
    <row r="81" spans="1:59" ht="75" x14ac:dyDescent="0.3">
      <c r="A81" s="150" t="s">
        <v>745</v>
      </c>
      <c r="B81" s="174" t="s">
        <v>772</v>
      </c>
      <c r="C81" s="152">
        <v>-165.63</v>
      </c>
      <c r="D81" s="152">
        <v>-165625</v>
      </c>
      <c r="E81" s="152"/>
      <c r="F81" s="152"/>
      <c r="G81" s="117"/>
      <c r="H81" s="117"/>
      <c r="I81" s="117"/>
      <c r="J81" s="117"/>
      <c r="K81" s="117"/>
      <c r="L81" s="117"/>
      <c r="M81" s="117"/>
      <c r="N81" s="117"/>
      <c r="O81" s="117"/>
      <c r="P81" s="117"/>
      <c r="Q81" s="117"/>
      <c r="R81" s="117"/>
      <c r="S81" s="117"/>
      <c r="T81" s="117"/>
      <c r="U81" s="117"/>
      <c r="V81" s="117"/>
      <c r="W81" s="117"/>
      <c r="X81" s="117"/>
      <c r="Y81" s="117"/>
      <c r="Z81" s="117"/>
      <c r="AA81" s="117"/>
      <c r="AB81" s="117"/>
      <c r="AC81" s="117"/>
      <c r="AD81" s="117"/>
      <c r="AE81" s="117"/>
      <c r="AF81" s="117"/>
      <c r="AG81" s="117"/>
      <c r="AH81" s="117"/>
      <c r="AI81" s="117"/>
      <c r="AJ81" s="117"/>
      <c r="AK81" s="117"/>
      <c r="AL81" s="117"/>
      <c r="AM81" s="117"/>
      <c r="AN81" s="117"/>
      <c r="AO81" s="117"/>
      <c r="AP81" s="117"/>
      <c r="AQ81" s="117"/>
      <c r="AR81" s="117"/>
      <c r="AS81" s="117"/>
      <c r="AT81" s="117"/>
      <c r="AU81" s="117"/>
      <c r="AV81" s="117"/>
      <c r="AW81" s="117"/>
      <c r="AX81" s="117"/>
      <c r="AY81" s="117"/>
      <c r="AZ81" s="117"/>
      <c r="BA81" s="117"/>
      <c r="BB81" s="117"/>
      <c r="BC81" s="117"/>
      <c r="BD81" s="117"/>
      <c r="BE81" s="117"/>
      <c r="BF81" s="117"/>
      <c r="BG81" s="117"/>
    </row>
    <row r="82" spans="1:59" ht="37.5" x14ac:dyDescent="0.3">
      <c r="A82" s="150" t="s">
        <v>746</v>
      </c>
      <c r="B82" s="174" t="s">
        <v>161</v>
      </c>
      <c r="C82" s="152">
        <v>-2000</v>
      </c>
      <c r="D82" s="152">
        <v>-2000000</v>
      </c>
      <c r="E82" s="152"/>
      <c r="F82" s="152"/>
      <c r="G82" s="117"/>
      <c r="H82" s="117"/>
      <c r="I82" s="117"/>
      <c r="J82" s="117"/>
      <c r="K82" s="117"/>
      <c r="L82" s="117"/>
      <c r="M82" s="117"/>
      <c r="N82" s="117"/>
      <c r="O82" s="117"/>
      <c r="P82" s="117"/>
      <c r="Q82" s="117"/>
      <c r="R82" s="117"/>
      <c r="S82" s="117"/>
      <c r="T82" s="117"/>
      <c r="U82" s="117"/>
      <c r="V82" s="117"/>
      <c r="W82" s="117"/>
      <c r="X82" s="117"/>
      <c r="Y82" s="117"/>
      <c r="Z82" s="117"/>
      <c r="AA82" s="117"/>
      <c r="AB82" s="117"/>
      <c r="AC82" s="117"/>
      <c r="AD82" s="117"/>
      <c r="AE82" s="117"/>
      <c r="AF82" s="117"/>
      <c r="AG82" s="117"/>
      <c r="AH82" s="117"/>
      <c r="AI82" s="117"/>
      <c r="AJ82" s="117"/>
      <c r="AK82" s="117"/>
      <c r="AL82" s="117"/>
      <c r="AM82" s="117"/>
      <c r="AN82" s="117"/>
      <c r="AO82" s="117"/>
      <c r="AP82" s="117"/>
      <c r="AQ82" s="117"/>
      <c r="AR82" s="117"/>
      <c r="AS82" s="117"/>
      <c r="AT82" s="117"/>
      <c r="AU82" s="117"/>
      <c r="AV82" s="117"/>
      <c r="AW82" s="117"/>
      <c r="AX82" s="117"/>
      <c r="AY82" s="117"/>
      <c r="AZ82" s="117"/>
      <c r="BA82" s="117"/>
      <c r="BB82" s="117"/>
      <c r="BC82" s="117"/>
      <c r="BD82" s="117"/>
      <c r="BE82" s="117"/>
      <c r="BF82" s="117"/>
      <c r="BG82" s="117"/>
    </row>
    <row r="83" spans="1:59" ht="37.5" x14ac:dyDescent="0.3">
      <c r="A83" s="150" t="s">
        <v>747</v>
      </c>
      <c r="B83" s="174" t="s">
        <v>163</v>
      </c>
      <c r="C83" s="152">
        <v>-976.16</v>
      </c>
      <c r="D83" s="152">
        <v>-976163.91</v>
      </c>
      <c r="E83" s="152"/>
      <c r="F83" s="152"/>
      <c r="G83" s="117"/>
      <c r="H83" s="117"/>
      <c r="I83" s="117"/>
      <c r="J83" s="117"/>
      <c r="K83" s="117"/>
      <c r="L83" s="117"/>
      <c r="M83" s="117"/>
      <c r="N83" s="117"/>
      <c r="O83" s="117"/>
      <c r="P83" s="117"/>
      <c r="Q83" s="117"/>
      <c r="R83" s="117"/>
      <c r="S83" s="117"/>
      <c r="T83" s="117"/>
      <c r="U83" s="117"/>
      <c r="V83" s="117"/>
      <c r="W83" s="117"/>
      <c r="X83" s="117"/>
      <c r="Y83" s="117"/>
      <c r="Z83" s="117"/>
      <c r="AA83" s="117"/>
      <c r="AB83" s="117"/>
      <c r="AC83" s="117"/>
      <c r="AD83" s="117"/>
      <c r="AE83" s="117"/>
      <c r="AF83" s="117"/>
      <c r="AG83" s="117"/>
      <c r="AH83" s="117"/>
      <c r="AI83" s="117"/>
      <c r="AJ83" s="117"/>
      <c r="AK83" s="117"/>
      <c r="AL83" s="117"/>
      <c r="AM83" s="117"/>
      <c r="AN83" s="117"/>
      <c r="AO83" s="117"/>
      <c r="AP83" s="117"/>
      <c r="AQ83" s="117"/>
      <c r="AR83" s="117"/>
      <c r="AS83" s="117"/>
      <c r="AT83" s="117"/>
      <c r="AU83" s="117"/>
      <c r="AV83" s="117"/>
      <c r="AW83" s="117"/>
      <c r="AX83" s="117"/>
      <c r="AY83" s="117"/>
      <c r="AZ83" s="117"/>
      <c r="BA83" s="117"/>
      <c r="BB83" s="117"/>
      <c r="BC83" s="117"/>
      <c r="BD83" s="117"/>
      <c r="BE83" s="117"/>
      <c r="BF83" s="117"/>
      <c r="BG83" s="117"/>
    </row>
    <row r="84" spans="1:59" ht="56.25" x14ac:dyDescent="0.3">
      <c r="A84" s="150" t="s">
        <v>748</v>
      </c>
      <c r="B84" s="174" t="s">
        <v>167</v>
      </c>
      <c r="C84" s="152">
        <v>-1.1499999999999999</v>
      </c>
      <c r="D84" s="152">
        <v>-1146.32</v>
      </c>
      <c r="E84" s="152"/>
      <c r="F84" s="152"/>
      <c r="G84" s="117"/>
      <c r="H84" s="117"/>
      <c r="I84" s="117"/>
      <c r="J84" s="117"/>
      <c r="K84" s="117"/>
      <c r="L84" s="117"/>
      <c r="M84" s="117"/>
      <c r="N84" s="117"/>
      <c r="O84" s="117"/>
      <c r="P84" s="117"/>
      <c r="Q84" s="117"/>
      <c r="R84" s="117"/>
      <c r="S84" s="117"/>
      <c r="T84" s="117"/>
      <c r="U84" s="117"/>
      <c r="V84" s="117"/>
      <c r="W84" s="117"/>
      <c r="X84" s="117"/>
      <c r="Y84" s="117"/>
      <c r="Z84" s="117"/>
      <c r="AA84" s="117"/>
      <c r="AB84" s="117"/>
      <c r="AC84" s="117"/>
      <c r="AD84" s="117"/>
      <c r="AE84" s="117"/>
      <c r="AF84" s="117"/>
      <c r="AG84" s="117"/>
      <c r="AH84" s="117"/>
      <c r="AI84" s="117"/>
      <c r="AJ84" s="117"/>
      <c r="AK84" s="117"/>
      <c r="AL84" s="117"/>
      <c r="AM84" s="117"/>
      <c r="AN84" s="117"/>
      <c r="AO84" s="117"/>
      <c r="AP84" s="117"/>
      <c r="AQ84" s="117"/>
      <c r="AR84" s="117"/>
      <c r="AS84" s="117"/>
      <c r="AT84" s="117"/>
      <c r="AU84" s="117"/>
      <c r="AV84" s="117"/>
      <c r="AW84" s="117"/>
      <c r="AX84" s="117"/>
      <c r="AY84" s="117"/>
      <c r="AZ84" s="117"/>
      <c r="BA84" s="117"/>
      <c r="BB84" s="117"/>
      <c r="BC84" s="117"/>
      <c r="BD84" s="117"/>
      <c r="BE84" s="117"/>
      <c r="BF84" s="117"/>
      <c r="BG84" s="117"/>
    </row>
    <row r="85" spans="1:59" ht="56.25" x14ac:dyDescent="0.3">
      <c r="A85" s="150" t="s">
        <v>749</v>
      </c>
      <c r="B85" s="174" t="s">
        <v>167</v>
      </c>
      <c r="C85" s="152">
        <v>-47.72</v>
      </c>
      <c r="D85" s="152">
        <v>-47720.800000000003</v>
      </c>
      <c r="E85" s="152"/>
      <c r="F85" s="152"/>
      <c r="G85" s="117"/>
      <c r="H85" s="117"/>
      <c r="I85" s="117"/>
      <c r="J85" s="117"/>
      <c r="K85" s="117"/>
      <c r="L85" s="117"/>
      <c r="M85" s="117"/>
      <c r="N85" s="117"/>
      <c r="O85" s="117"/>
      <c r="P85" s="117"/>
      <c r="Q85" s="117"/>
      <c r="R85" s="117"/>
      <c r="S85" s="117"/>
      <c r="T85" s="117"/>
      <c r="U85" s="117"/>
      <c r="V85" s="117"/>
      <c r="W85" s="117"/>
      <c r="X85" s="117"/>
      <c r="Y85" s="117"/>
      <c r="Z85" s="117"/>
      <c r="AA85" s="117"/>
      <c r="AB85" s="117"/>
      <c r="AC85" s="117"/>
      <c r="AD85" s="117"/>
      <c r="AE85" s="117"/>
      <c r="AF85" s="117"/>
      <c r="AG85" s="117"/>
      <c r="AH85" s="117"/>
      <c r="AI85" s="117"/>
      <c r="AJ85" s="117"/>
      <c r="AK85" s="117"/>
      <c r="AL85" s="117"/>
      <c r="AM85" s="117"/>
      <c r="AN85" s="117"/>
      <c r="AO85" s="117"/>
      <c r="AP85" s="117"/>
      <c r="AQ85" s="117"/>
      <c r="AR85" s="117"/>
      <c r="AS85" s="117"/>
      <c r="AT85" s="117"/>
      <c r="AU85" s="117"/>
      <c r="AV85" s="117"/>
      <c r="AW85" s="117"/>
      <c r="AX85" s="117"/>
      <c r="AY85" s="117"/>
      <c r="AZ85" s="117"/>
      <c r="BA85" s="117"/>
      <c r="BB85" s="117"/>
      <c r="BC85" s="117"/>
      <c r="BD85" s="117"/>
      <c r="BE85" s="117"/>
      <c r="BF85" s="117"/>
      <c r="BG85" s="117"/>
    </row>
    <row r="86" spans="1:59" ht="37.5" x14ac:dyDescent="0.3">
      <c r="A86" s="150" t="s">
        <v>750</v>
      </c>
      <c r="B86" s="174" t="s">
        <v>169</v>
      </c>
      <c r="C86" s="152">
        <v>-1.8</v>
      </c>
      <c r="D86" s="152">
        <v>-1803.58</v>
      </c>
      <c r="E86" s="152"/>
      <c r="F86" s="152"/>
      <c r="G86" s="117"/>
      <c r="H86" s="117"/>
      <c r="I86" s="117"/>
      <c r="J86" s="117"/>
      <c r="K86" s="117"/>
      <c r="L86" s="117"/>
      <c r="M86" s="117"/>
      <c r="N86" s="117"/>
      <c r="O86" s="117"/>
      <c r="P86" s="117"/>
      <c r="Q86" s="117"/>
      <c r="R86" s="117"/>
      <c r="S86" s="117"/>
      <c r="T86" s="117"/>
      <c r="U86" s="117"/>
      <c r="V86" s="117"/>
      <c r="W86" s="117"/>
      <c r="X86" s="117"/>
      <c r="Y86" s="117"/>
      <c r="Z86" s="117"/>
      <c r="AA86" s="117"/>
      <c r="AB86" s="117"/>
      <c r="AC86" s="117"/>
      <c r="AD86" s="117"/>
      <c r="AE86" s="117"/>
      <c r="AF86" s="117"/>
      <c r="AG86" s="117"/>
      <c r="AH86" s="117"/>
      <c r="AI86" s="117"/>
      <c r="AJ86" s="117"/>
      <c r="AK86" s="117"/>
      <c r="AL86" s="117"/>
      <c r="AM86" s="117"/>
      <c r="AN86" s="117"/>
      <c r="AO86" s="117"/>
      <c r="AP86" s="117"/>
      <c r="AQ86" s="117"/>
      <c r="AR86" s="117"/>
      <c r="AS86" s="117"/>
      <c r="AT86" s="117"/>
      <c r="AU86" s="117"/>
      <c r="AV86" s="117"/>
      <c r="AW86" s="117"/>
      <c r="AX86" s="117"/>
      <c r="AY86" s="117"/>
      <c r="AZ86" s="117"/>
      <c r="BA86" s="117"/>
      <c r="BB86" s="117"/>
      <c r="BC86" s="117"/>
      <c r="BD86" s="117"/>
      <c r="BE86" s="117"/>
      <c r="BF86" s="117"/>
      <c r="BG86" s="117"/>
    </row>
    <row r="87" spans="1:59" ht="37.5" x14ac:dyDescent="0.3">
      <c r="A87" s="150" t="s">
        <v>751</v>
      </c>
      <c r="B87" s="174" t="s">
        <v>169</v>
      </c>
      <c r="C87" s="152">
        <v>-107.12</v>
      </c>
      <c r="D87" s="152">
        <v>-107124.36</v>
      </c>
      <c r="E87" s="152"/>
      <c r="F87" s="152"/>
      <c r="G87" s="117"/>
      <c r="H87" s="117"/>
      <c r="I87" s="117"/>
      <c r="J87" s="117"/>
      <c r="K87" s="117"/>
      <c r="L87" s="117"/>
      <c r="M87" s="117"/>
      <c r="N87" s="117"/>
      <c r="O87" s="117"/>
      <c r="P87" s="117"/>
      <c r="Q87" s="117"/>
      <c r="R87" s="117"/>
      <c r="S87" s="117"/>
      <c r="T87" s="117"/>
      <c r="U87" s="117"/>
      <c r="V87" s="117"/>
      <c r="W87" s="117"/>
      <c r="X87" s="117"/>
      <c r="Y87" s="117"/>
      <c r="Z87" s="117"/>
      <c r="AA87" s="117"/>
      <c r="AB87" s="117"/>
      <c r="AC87" s="117"/>
      <c r="AD87" s="117"/>
      <c r="AE87" s="117"/>
      <c r="AF87" s="117"/>
      <c r="AG87" s="117"/>
      <c r="AH87" s="117"/>
      <c r="AI87" s="117"/>
      <c r="AJ87" s="117"/>
      <c r="AK87" s="117"/>
      <c r="AL87" s="117"/>
      <c r="AM87" s="117"/>
      <c r="AN87" s="117"/>
      <c r="AO87" s="117"/>
      <c r="AP87" s="117"/>
      <c r="AQ87" s="117"/>
      <c r="AR87" s="117"/>
      <c r="AS87" s="117"/>
      <c r="AT87" s="117"/>
      <c r="AU87" s="117"/>
      <c r="AV87" s="117"/>
      <c r="AW87" s="117"/>
      <c r="AX87" s="117"/>
      <c r="AY87" s="117"/>
      <c r="AZ87" s="117"/>
      <c r="BA87" s="117"/>
      <c r="BB87" s="117"/>
      <c r="BC87" s="117"/>
      <c r="BD87" s="117"/>
      <c r="BE87" s="117"/>
      <c r="BF87" s="117"/>
      <c r="BG87" s="117"/>
    </row>
    <row r="88" spans="1:59" ht="37.5" x14ac:dyDescent="0.3">
      <c r="A88" s="150" t="s">
        <v>752</v>
      </c>
      <c r="B88" s="174" t="s">
        <v>153</v>
      </c>
      <c r="C88" s="152">
        <v>-0.44</v>
      </c>
      <c r="D88" s="152">
        <v>-442.05</v>
      </c>
      <c r="E88" s="152"/>
      <c r="F88" s="152"/>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117"/>
      <c r="AL88" s="117"/>
      <c r="AM88" s="117"/>
      <c r="AN88" s="117"/>
      <c r="AO88" s="117"/>
      <c r="AP88" s="117"/>
      <c r="AQ88" s="117"/>
      <c r="AR88" s="117"/>
      <c r="AS88" s="117"/>
      <c r="AT88" s="117"/>
      <c r="AU88" s="117"/>
      <c r="AV88" s="117"/>
      <c r="AW88" s="117"/>
      <c r="AX88" s="117"/>
      <c r="AY88" s="117"/>
      <c r="AZ88" s="117"/>
      <c r="BA88" s="117"/>
      <c r="BB88" s="117"/>
      <c r="BC88" s="117"/>
      <c r="BD88" s="117"/>
      <c r="BE88" s="117"/>
      <c r="BF88" s="117"/>
      <c r="BG88" s="117"/>
    </row>
    <row r="89" spans="1:59" ht="37.5" x14ac:dyDescent="0.3">
      <c r="A89" s="150" t="s">
        <v>753</v>
      </c>
      <c r="B89" s="174" t="s">
        <v>153</v>
      </c>
      <c r="C89" s="152">
        <v>-7.17</v>
      </c>
      <c r="D89" s="152">
        <v>-7164.87</v>
      </c>
      <c r="E89" s="152"/>
      <c r="F89" s="152"/>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117"/>
      <c r="AL89" s="117"/>
      <c r="AM89" s="117"/>
      <c r="AN89" s="117"/>
      <c r="AO89" s="117"/>
      <c r="AP89" s="117"/>
      <c r="AQ89" s="117"/>
      <c r="AR89" s="117"/>
      <c r="AS89" s="117"/>
      <c r="AT89" s="117"/>
      <c r="AU89" s="117"/>
      <c r="AV89" s="117"/>
      <c r="AW89" s="117"/>
      <c r="AX89" s="117"/>
      <c r="AY89" s="117"/>
      <c r="AZ89" s="117"/>
      <c r="BA89" s="117"/>
      <c r="BB89" s="117"/>
      <c r="BC89" s="117"/>
      <c r="BD89" s="117"/>
      <c r="BE89" s="117"/>
      <c r="BF89" s="117"/>
      <c r="BG89" s="117"/>
    </row>
    <row r="90" spans="1:59" ht="56.25" x14ac:dyDescent="0.3">
      <c r="A90" s="150" t="s">
        <v>754</v>
      </c>
      <c r="B90" s="174" t="s">
        <v>152</v>
      </c>
      <c r="C90" s="152">
        <v>-200</v>
      </c>
      <c r="D90" s="152">
        <v>-200000</v>
      </c>
      <c r="E90" s="152"/>
      <c r="F90" s="152"/>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117"/>
      <c r="AL90" s="117"/>
      <c r="AM90" s="117"/>
      <c r="AN90" s="117"/>
      <c r="AO90" s="117"/>
      <c r="AP90" s="117"/>
      <c r="AQ90" s="117"/>
      <c r="AR90" s="117"/>
      <c r="AS90" s="117"/>
      <c r="AT90" s="117"/>
      <c r="AU90" s="117"/>
      <c r="AV90" s="117"/>
      <c r="AW90" s="117"/>
      <c r="AX90" s="117"/>
      <c r="AY90" s="117"/>
      <c r="AZ90" s="117"/>
      <c r="BA90" s="117"/>
      <c r="BB90" s="117"/>
      <c r="BC90" s="117"/>
      <c r="BD90" s="117"/>
      <c r="BE90" s="117"/>
      <c r="BF90" s="117"/>
      <c r="BG90" s="117"/>
    </row>
    <row r="91" spans="1:59" x14ac:dyDescent="0.3">
      <c r="A91" s="150" t="s">
        <v>755</v>
      </c>
      <c r="B91" s="174" t="s">
        <v>348</v>
      </c>
      <c r="C91" s="152">
        <v>-2.4</v>
      </c>
      <c r="D91" s="152">
        <v>-2399.79</v>
      </c>
      <c r="E91" s="152">
        <v>-3300</v>
      </c>
      <c r="F91" s="152">
        <v>-3300</v>
      </c>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7"/>
      <c r="AT91" s="117"/>
      <c r="AU91" s="117"/>
      <c r="AV91" s="117"/>
      <c r="AW91" s="117"/>
      <c r="AX91" s="117"/>
      <c r="AY91" s="117"/>
      <c r="AZ91" s="117"/>
      <c r="BA91" s="117"/>
      <c r="BB91" s="117"/>
      <c r="BC91" s="117"/>
      <c r="BD91" s="117"/>
      <c r="BE91" s="117"/>
      <c r="BF91" s="117"/>
      <c r="BG91" s="117"/>
    </row>
    <row r="92" spans="1:59" x14ac:dyDescent="0.3">
      <c r="A92" s="150" t="s">
        <v>756</v>
      </c>
      <c r="B92" s="174" t="s">
        <v>348</v>
      </c>
      <c r="C92" s="152">
        <v>-28138.14</v>
      </c>
      <c r="D92" s="152">
        <v>-28138137.260000002</v>
      </c>
      <c r="E92" s="152">
        <v>-43484776.509999998</v>
      </c>
      <c r="F92" s="152">
        <v>-45281127.590000004</v>
      </c>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7"/>
      <c r="AT92" s="117"/>
      <c r="AU92" s="117"/>
      <c r="AV92" s="117"/>
      <c r="AW92" s="117"/>
      <c r="AX92" s="117"/>
      <c r="AY92" s="117"/>
      <c r="AZ92" s="117"/>
      <c r="BA92" s="117"/>
      <c r="BB92" s="117"/>
      <c r="BC92" s="117"/>
      <c r="BD92" s="117"/>
      <c r="BE92" s="117"/>
      <c r="BF92" s="117"/>
      <c r="BG92" s="117"/>
    </row>
    <row r="93" spans="1:59" x14ac:dyDescent="0.3">
      <c r="A93" s="150"/>
      <c r="B93" s="174"/>
      <c r="C93" s="141"/>
      <c r="D93" s="141"/>
      <c r="E93" s="141"/>
      <c r="F93" s="141"/>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c r="AQ93" s="117"/>
      <c r="AR93" s="117"/>
      <c r="AS93" s="117"/>
      <c r="AT93" s="117"/>
      <c r="AU93" s="117"/>
      <c r="AV93" s="117"/>
      <c r="AW93" s="117"/>
      <c r="AX93" s="117"/>
      <c r="AY93" s="117"/>
      <c r="AZ93" s="117"/>
      <c r="BA93" s="117"/>
      <c r="BB93" s="117"/>
      <c r="BC93" s="117"/>
      <c r="BD93" s="117"/>
      <c r="BE93" s="117"/>
      <c r="BF93" s="117"/>
      <c r="BG93" s="117"/>
    </row>
    <row r="94" spans="1:59" x14ac:dyDescent="0.3">
      <c r="A94" s="150"/>
      <c r="B94" s="174"/>
      <c r="C94" s="141"/>
      <c r="D94" s="141"/>
      <c r="E94" s="141"/>
      <c r="F94" s="141"/>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c r="AQ94" s="117"/>
      <c r="AR94" s="117"/>
      <c r="AS94" s="117"/>
      <c r="AT94" s="117"/>
      <c r="AU94" s="117"/>
      <c r="AV94" s="117"/>
      <c r="AW94" s="117"/>
      <c r="AX94" s="117"/>
      <c r="AY94" s="117"/>
      <c r="AZ94" s="117"/>
      <c r="BA94" s="117"/>
      <c r="BB94" s="117"/>
      <c r="BC94" s="117"/>
      <c r="BD94" s="117"/>
      <c r="BE94" s="117"/>
      <c r="BF94" s="117"/>
      <c r="BG94" s="117"/>
    </row>
    <row r="95" spans="1:59" x14ac:dyDescent="0.3">
      <c r="A95" s="143"/>
      <c r="B95" s="3"/>
      <c r="C95" s="129"/>
      <c r="D95" s="129"/>
      <c r="F95" s="129"/>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c r="AQ95" s="117"/>
      <c r="AR95" s="117"/>
      <c r="AS95" s="117"/>
      <c r="AT95" s="117"/>
      <c r="AU95" s="117"/>
      <c r="AV95" s="117"/>
      <c r="AW95" s="117"/>
      <c r="AX95" s="117"/>
      <c r="AY95" s="117"/>
      <c r="AZ95" s="117"/>
      <c r="BA95" s="117"/>
      <c r="BB95" s="117"/>
      <c r="BC95" s="117"/>
      <c r="BD95" s="117"/>
      <c r="BE95" s="117"/>
      <c r="BF95" s="117"/>
      <c r="BG95" s="117"/>
    </row>
    <row r="96" spans="1:59" x14ac:dyDescent="0.3">
      <c r="A96" s="143"/>
      <c r="B96" s="149"/>
      <c r="C96" s="129"/>
      <c r="D96" s="129"/>
      <c r="F96" s="129"/>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c r="AS96" s="117"/>
      <c r="AT96" s="117"/>
      <c r="AU96" s="117"/>
      <c r="AV96" s="117"/>
      <c r="AW96" s="117"/>
      <c r="AX96" s="117"/>
      <c r="AY96" s="117"/>
      <c r="AZ96" s="117"/>
      <c r="BA96" s="117"/>
      <c r="BB96" s="117"/>
      <c r="BC96" s="117"/>
      <c r="BD96" s="117"/>
      <c r="BE96" s="117"/>
      <c r="BF96" s="117"/>
      <c r="BG96" s="117"/>
    </row>
    <row r="98" spans="1:59" ht="25.5" x14ac:dyDescent="0.35">
      <c r="A98" s="148" t="s">
        <v>550</v>
      </c>
      <c r="B98" s="135"/>
      <c r="C98" s="125">
        <f>C102++C122+C134+C143+C156+C183+C195+C205+C210+C215</f>
        <v>4.8316906031686813E-13</v>
      </c>
      <c r="D98" s="125">
        <f t="shared" ref="D98:F98" si="20">D102++D122+D134+D143+D156+D183+D195+D205+D210+D215</f>
        <v>0</v>
      </c>
      <c r="E98" s="125">
        <f t="shared" si="20"/>
        <v>0</v>
      </c>
      <c r="F98" s="125">
        <f t="shared" si="20"/>
        <v>0</v>
      </c>
      <c r="G98" s="117"/>
      <c r="H98" s="117"/>
      <c r="I98" s="117"/>
      <c r="J98" s="117"/>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7"/>
      <c r="AH98" s="117"/>
      <c r="AI98" s="117"/>
      <c r="AJ98" s="117"/>
      <c r="AK98" s="117"/>
      <c r="AL98" s="117"/>
      <c r="AM98" s="117"/>
      <c r="AN98" s="117"/>
      <c r="AO98" s="117"/>
      <c r="AP98" s="117"/>
      <c r="AQ98" s="117"/>
      <c r="AR98" s="117"/>
      <c r="AS98" s="117"/>
      <c r="AT98" s="117"/>
      <c r="AU98" s="117"/>
      <c r="AV98" s="117"/>
      <c r="AW98" s="117"/>
      <c r="AX98" s="117"/>
      <c r="AY98" s="117"/>
      <c r="AZ98" s="117"/>
      <c r="BA98" s="117"/>
      <c r="BB98" s="117"/>
      <c r="BC98" s="117"/>
      <c r="BD98" s="117"/>
      <c r="BE98" s="117"/>
      <c r="BF98" s="117"/>
      <c r="BG98" s="117"/>
    </row>
    <row r="99" spans="1:59" x14ac:dyDescent="0.3">
      <c r="A99" s="150"/>
      <c r="B99" s="135"/>
      <c r="C99" s="136"/>
      <c r="D99" s="136"/>
      <c r="E99" s="141"/>
      <c r="F99" s="136"/>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7"/>
      <c r="AH99" s="117"/>
      <c r="AI99" s="117"/>
      <c r="AJ99" s="117"/>
      <c r="AK99" s="117"/>
      <c r="AL99" s="117"/>
      <c r="AM99" s="117"/>
      <c r="AN99" s="117"/>
      <c r="AO99" s="117"/>
      <c r="AP99" s="117"/>
      <c r="AQ99" s="117"/>
      <c r="AR99" s="117"/>
      <c r="AS99" s="117"/>
      <c r="AT99" s="117"/>
      <c r="AU99" s="117"/>
      <c r="AV99" s="117"/>
      <c r="AW99" s="117"/>
      <c r="AX99" s="117"/>
      <c r="AY99" s="117"/>
      <c r="AZ99" s="117"/>
      <c r="BA99" s="117"/>
      <c r="BB99" s="117"/>
      <c r="BC99" s="117"/>
      <c r="BD99" s="117"/>
      <c r="BE99" s="117"/>
      <c r="BF99" s="117"/>
      <c r="BG99" s="117"/>
    </row>
    <row r="102" spans="1:59" x14ac:dyDescent="0.3">
      <c r="A102" s="123" t="s">
        <v>551</v>
      </c>
      <c r="B102" s="138"/>
      <c r="C102" s="126">
        <f>C103+C104+C105+C106+C107+C108+C109+C110+C111+C112+C113+C114+C115+C116+C117+C118+C119</f>
        <v>-3387.61</v>
      </c>
      <c r="D102" s="126">
        <f t="shared" ref="D102:F102" si="21">D103+D104+D105+D106+D107+D108+D109+D110+D111+D112+D113+D114+D115+D116+D117+D118+D119</f>
        <v>-3387606.79</v>
      </c>
      <c r="E102" s="126">
        <f t="shared" si="21"/>
        <v>0</v>
      </c>
      <c r="F102" s="126">
        <f t="shared" si="21"/>
        <v>0</v>
      </c>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7"/>
      <c r="AH102" s="117"/>
      <c r="AI102" s="117"/>
      <c r="AJ102" s="117"/>
      <c r="AK102" s="117"/>
      <c r="AL102" s="117"/>
      <c r="AM102" s="117"/>
      <c r="AN102" s="117"/>
      <c r="AO102" s="117"/>
      <c r="AP102" s="117"/>
      <c r="AQ102" s="117"/>
      <c r="AR102" s="117"/>
      <c r="AS102" s="117"/>
      <c r="AT102" s="117"/>
      <c r="AU102" s="117"/>
      <c r="AV102" s="117"/>
      <c r="AW102" s="117"/>
      <c r="AX102" s="117"/>
      <c r="AY102" s="117"/>
      <c r="AZ102" s="117"/>
      <c r="BA102" s="117"/>
      <c r="BB102" s="117"/>
      <c r="BC102" s="117"/>
      <c r="BD102" s="117"/>
      <c r="BE102" s="117"/>
      <c r="BF102" s="117"/>
      <c r="BG102" s="117"/>
    </row>
    <row r="103" spans="1:59" ht="37.5" x14ac:dyDescent="0.3">
      <c r="A103" s="139" t="s">
        <v>664</v>
      </c>
      <c r="B103" s="140" t="s">
        <v>669</v>
      </c>
      <c r="C103" s="141">
        <v>0</v>
      </c>
      <c r="D103" s="141">
        <v>0</v>
      </c>
      <c r="E103" s="141">
        <v>-650000</v>
      </c>
      <c r="F103" s="141"/>
      <c r="G103" s="117"/>
      <c r="H103" s="117"/>
      <c r="I103" s="117"/>
      <c r="J103" s="117"/>
      <c r="K103" s="117"/>
      <c r="L103" s="117"/>
      <c r="M103" s="117"/>
      <c r="N103" s="117"/>
      <c r="O103" s="117"/>
      <c r="P103" s="117"/>
      <c r="Q103" s="117"/>
      <c r="R103" s="117"/>
      <c r="S103" s="117"/>
      <c r="T103" s="117"/>
      <c r="U103" s="117"/>
      <c r="V103" s="117"/>
      <c r="W103" s="117"/>
      <c r="X103" s="117"/>
      <c r="Y103" s="117"/>
      <c r="Z103" s="117"/>
      <c r="AA103" s="117"/>
      <c r="AB103" s="117"/>
      <c r="AC103" s="117"/>
      <c r="AD103" s="117"/>
      <c r="AE103" s="117"/>
      <c r="AF103" s="117"/>
      <c r="AG103" s="117"/>
      <c r="AH103" s="117"/>
      <c r="AI103" s="117"/>
      <c r="AJ103" s="117"/>
      <c r="AK103" s="117"/>
      <c r="AL103" s="117"/>
      <c r="AM103" s="117"/>
      <c r="AN103" s="117"/>
      <c r="AO103" s="117"/>
      <c r="AP103" s="117"/>
      <c r="AQ103" s="117"/>
      <c r="AR103" s="117"/>
      <c r="AS103" s="117"/>
      <c r="AT103" s="117"/>
      <c r="AU103" s="117"/>
      <c r="AV103" s="117"/>
      <c r="AW103" s="117"/>
      <c r="AX103" s="117"/>
      <c r="AY103" s="117"/>
      <c r="AZ103" s="117"/>
      <c r="BA103" s="117"/>
      <c r="BB103" s="117"/>
      <c r="BC103" s="117"/>
      <c r="BD103" s="117"/>
      <c r="BE103" s="117"/>
      <c r="BF103" s="117"/>
      <c r="BG103" s="117"/>
    </row>
    <row r="104" spans="1:59" ht="37.5" x14ac:dyDescent="0.3">
      <c r="A104" s="139" t="s">
        <v>829</v>
      </c>
      <c r="B104" s="140" t="s">
        <v>669</v>
      </c>
      <c r="C104" s="141">
        <v>0</v>
      </c>
      <c r="D104" s="141">
        <v>0</v>
      </c>
      <c r="E104" s="141">
        <v>650000</v>
      </c>
      <c r="F104" s="141"/>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c r="AI104" s="117"/>
      <c r="AJ104" s="117"/>
      <c r="AK104" s="117"/>
      <c r="AL104" s="117"/>
      <c r="AM104" s="117"/>
      <c r="AN104" s="117"/>
      <c r="AO104" s="117"/>
      <c r="AP104" s="117"/>
      <c r="AQ104" s="117"/>
      <c r="AR104" s="117"/>
      <c r="AS104" s="117"/>
      <c r="AT104" s="117"/>
      <c r="AU104" s="117"/>
      <c r="AV104" s="117"/>
      <c r="AW104" s="117"/>
      <c r="AX104" s="117"/>
      <c r="AY104" s="117"/>
      <c r="AZ104" s="117"/>
      <c r="BA104" s="117"/>
      <c r="BB104" s="117"/>
      <c r="BC104" s="117"/>
      <c r="BD104" s="117"/>
      <c r="BE104" s="117"/>
      <c r="BF104" s="117"/>
      <c r="BG104" s="117"/>
    </row>
    <row r="105" spans="1:59" ht="56.25" x14ac:dyDescent="0.3">
      <c r="A105" s="139" t="s">
        <v>631</v>
      </c>
      <c r="B105" s="140" t="s">
        <v>706</v>
      </c>
      <c r="C105" s="141">
        <v>-500</v>
      </c>
      <c r="D105" s="141">
        <v>-500000</v>
      </c>
      <c r="E105" s="141"/>
      <c r="F105" s="141"/>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c r="AI105" s="117"/>
      <c r="AJ105" s="117"/>
      <c r="AK105" s="117"/>
      <c r="AL105" s="117"/>
      <c r="AM105" s="117"/>
      <c r="AN105" s="117"/>
      <c r="AO105" s="117"/>
      <c r="AP105" s="117"/>
      <c r="AQ105" s="117"/>
      <c r="AR105" s="117"/>
      <c r="AS105" s="117"/>
      <c r="AT105" s="117"/>
      <c r="AU105" s="117"/>
      <c r="AV105" s="117"/>
      <c r="AW105" s="117"/>
      <c r="AX105" s="117"/>
      <c r="AY105" s="117"/>
      <c r="AZ105" s="117"/>
      <c r="BA105" s="117"/>
      <c r="BB105" s="117"/>
      <c r="BC105" s="117"/>
      <c r="BD105" s="117"/>
      <c r="BE105" s="117"/>
      <c r="BF105" s="117"/>
      <c r="BG105" s="117"/>
    </row>
    <row r="106" spans="1:59" x14ac:dyDescent="0.3">
      <c r="A106" s="139" t="s">
        <v>631</v>
      </c>
      <c r="B106" s="140" t="s">
        <v>690</v>
      </c>
      <c r="C106" s="141">
        <v>-270</v>
      </c>
      <c r="D106" s="141">
        <v>-270000</v>
      </c>
      <c r="E106" s="141"/>
      <c r="F106" s="141"/>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c r="AI106" s="117"/>
      <c r="AJ106" s="117"/>
      <c r="AK106" s="117"/>
      <c r="AL106" s="117"/>
      <c r="AM106" s="117"/>
      <c r="AN106" s="117"/>
      <c r="AO106" s="117"/>
      <c r="AP106" s="117"/>
      <c r="AQ106" s="117"/>
      <c r="AR106" s="117"/>
      <c r="AS106" s="117"/>
      <c r="AT106" s="117"/>
      <c r="AU106" s="117"/>
      <c r="AV106" s="117"/>
      <c r="AW106" s="117"/>
      <c r="AX106" s="117"/>
      <c r="AY106" s="117"/>
      <c r="AZ106" s="117"/>
      <c r="BA106" s="117"/>
      <c r="BB106" s="117"/>
      <c r="BC106" s="117"/>
      <c r="BD106" s="117"/>
      <c r="BE106" s="117"/>
      <c r="BF106" s="117"/>
      <c r="BG106" s="117"/>
    </row>
    <row r="107" spans="1:59" x14ac:dyDescent="0.3">
      <c r="A107" s="139" t="s">
        <v>691</v>
      </c>
      <c r="B107" s="167" t="s">
        <v>692</v>
      </c>
      <c r="C107" s="141">
        <v>270</v>
      </c>
      <c r="D107" s="141">
        <v>270000</v>
      </c>
      <c r="E107" s="141"/>
      <c r="F107" s="141"/>
      <c r="G107" s="117"/>
      <c r="H107" s="117"/>
      <c r="I107" s="117"/>
      <c r="J107" s="117"/>
      <c r="K107" s="117"/>
      <c r="L107" s="117"/>
      <c r="M107" s="117"/>
      <c r="N107" s="117"/>
      <c r="O107" s="117"/>
      <c r="P107" s="117"/>
      <c r="Q107" s="117"/>
      <c r="R107" s="117"/>
      <c r="S107" s="117"/>
      <c r="T107" s="117"/>
      <c r="U107" s="117"/>
      <c r="V107" s="117"/>
      <c r="W107" s="117"/>
      <c r="X107" s="117"/>
      <c r="Y107" s="117"/>
      <c r="Z107" s="117"/>
      <c r="AA107" s="117"/>
      <c r="AB107" s="117"/>
      <c r="AC107" s="117"/>
      <c r="AD107" s="117"/>
      <c r="AE107" s="117"/>
      <c r="AF107" s="117"/>
      <c r="AG107" s="117"/>
      <c r="AH107" s="117"/>
      <c r="AI107" s="117"/>
      <c r="AJ107" s="117"/>
      <c r="AK107" s="117"/>
      <c r="AL107" s="117"/>
      <c r="AM107" s="117"/>
      <c r="AN107" s="117"/>
      <c r="AO107" s="117"/>
      <c r="AP107" s="117"/>
      <c r="AQ107" s="117"/>
      <c r="AR107" s="117"/>
      <c r="AS107" s="117"/>
      <c r="AT107" s="117"/>
      <c r="AU107" s="117"/>
      <c r="AV107" s="117"/>
      <c r="AW107" s="117"/>
      <c r="AX107" s="117"/>
      <c r="AY107" s="117"/>
      <c r="AZ107" s="117"/>
      <c r="BA107" s="117"/>
      <c r="BB107" s="117"/>
      <c r="BC107" s="117"/>
      <c r="BD107" s="117"/>
      <c r="BE107" s="117"/>
      <c r="BF107" s="117"/>
      <c r="BG107" s="117"/>
    </row>
    <row r="108" spans="1:59" ht="56.25" x14ac:dyDescent="0.3">
      <c r="A108" s="139" t="s">
        <v>702</v>
      </c>
      <c r="B108" s="153" t="s">
        <v>703</v>
      </c>
      <c r="C108" s="141">
        <v>-45</v>
      </c>
      <c r="D108" s="141">
        <v>-45000</v>
      </c>
      <c r="E108" s="141"/>
      <c r="F108" s="141"/>
      <c r="G108" s="117"/>
      <c r="H108" s="117"/>
      <c r="I108" s="117"/>
      <c r="J108" s="117"/>
      <c r="K108" s="117"/>
      <c r="L108" s="117"/>
      <c r="M108" s="117"/>
      <c r="N108" s="117"/>
      <c r="O108" s="117"/>
      <c r="P108" s="117"/>
      <c r="Q108" s="117"/>
      <c r="R108" s="117"/>
      <c r="S108" s="117"/>
      <c r="T108" s="117"/>
      <c r="U108" s="117"/>
      <c r="V108" s="117"/>
      <c r="W108" s="117"/>
      <c r="X108" s="117"/>
      <c r="Y108" s="117"/>
      <c r="Z108" s="117"/>
      <c r="AA108" s="117"/>
      <c r="AB108" s="117"/>
      <c r="AC108" s="117"/>
      <c r="AD108" s="117"/>
      <c r="AE108" s="117"/>
      <c r="AF108" s="117"/>
      <c r="AG108" s="117"/>
      <c r="AH108" s="117"/>
      <c r="AI108" s="117"/>
      <c r="AJ108" s="117"/>
      <c r="AK108" s="117"/>
      <c r="AL108" s="117"/>
      <c r="AM108" s="117"/>
      <c r="AN108" s="117"/>
      <c r="AO108" s="117"/>
      <c r="AP108" s="117"/>
      <c r="AQ108" s="117"/>
      <c r="AR108" s="117"/>
      <c r="AS108" s="117"/>
      <c r="AT108" s="117"/>
      <c r="AU108" s="117"/>
      <c r="AV108" s="117"/>
      <c r="AW108" s="117"/>
      <c r="AX108" s="117"/>
      <c r="AY108" s="117"/>
      <c r="AZ108" s="117"/>
      <c r="BA108" s="117"/>
      <c r="BB108" s="117"/>
      <c r="BC108" s="117"/>
      <c r="BD108" s="117"/>
      <c r="BE108" s="117"/>
      <c r="BF108" s="117"/>
      <c r="BG108" s="117"/>
    </row>
    <row r="109" spans="1:59" x14ac:dyDescent="0.3">
      <c r="A109" s="139" t="s">
        <v>710</v>
      </c>
      <c r="B109" s="153" t="s">
        <v>712</v>
      </c>
      <c r="C109" s="141">
        <v>1435.97</v>
      </c>
      <c r="D109" s="141">
        <v>1435970.32</v>
      </c>
      <c r="E109" s="141"/>
      <c r="F109" s="141"/>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c r="AI109" s="117"/>
      <c r="AJ109" s="117"/>
      <c r="AK109" s="117"/>
      <c r="AL109" s="117"/>
      <c r="AM109" s="117"/>
      <c r="AN109" s="117"/>
      <c r="AO109" s="117"/>
      <c r="AP109" s="117"/>
      <c r="AQ109" s="117"/>
      <c r="AR109" s="117"/>
      <c r="AS109" s="117"/>
      <c r="AT109" s="117"/>
      <c r="AU109" s="117"/>
      <c r="AV109" s="117"/>
      <c r="AW109" s="117"/>
      <c r="AX109" s="117"/>
      <c r="AY109" s="117"/>
      <c r="AZ109" s="117"/>
      <c r="BA109" s="117"/>
      <c r="BB109" s="117"/>
      <c r="BC109" s="117"/>
      <c r="BD109" s="117"/>
      <c r="BE109" s="117"/>
      <c r="BF109" s="117"/>
      <c r="BG109" s="117"/>
    </row>
    <row r="110" spans="1:59" x14ac:dyDescent="0.3">
      <c r="A110" s="139" t="s">
        <v>711</v>
      </c>
      <c r="B110" s="153" t="s">
        <v>713</v>
      </c>
      <c r="C110" s="141">
        <v>-1435.97</v>
      </c>
      <c r="D110" s="141">
        <v>-1435970.32</v>
      </c>
      <c r="E110" s="141"/>
      <c r="F110" s="141"/>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7"/>
      <c r="AH110" s="117"/>
      <c r="AI110" s="117"/>
      <c r="AJ110" s="117"/>
      <c r="AK110" s="117"/>
      <c r="AL110" s="117"/>
      <c r="AM110" s="117"/>
      <c r="AN110" s="117"/>
      <c r="AO110" s="117"/>
      <c r="AP110" s="117"/>
      <c r="AQ110" s="117"/>
      <c r="AR110" s="117"/>
      <c r="AS110" s="117"/>
      <c r="AT110" s="117"/>
      <c r="AU110" s="117"/>
      <c r="AV110" s="117"/>
      <c r="AW110" s="117"/>
      <c r="AX110" s="117"/>
      <c r="AY110" s="117"/>
      <c r="AZ110" s="117"/>
      <c r="BA110" s="117"/>
      <c r="BB110" s="117"/>
      <c r="BC110" s="117"/>
      <c r="BD110" s="117"/>
      <c r="BE110" s="117"/>
      <c r="BF110" s="117"/>
      <c r="BG110" s="117"/>
    </row>
    <row r="111" spans="1:59" x14ac:dyDescent="0.3">
      <c r="A111" s="139" t="s">
        <v>836</v>
      </c>
      <c r="B111" s="153" t="s">
        <v>719</v>
      </c>
      <c r="C111" s="141">
        <v>50</v>
      </c>
      <c r="D111" s="141">
        <v>50000</v>
      </c>
      <c r="E111" s="141"/>
      <c r="F111" s="141"/>
      <c r="G111" s="117"/>
      <c r="H111" s="117"/>
      <c r="I111" s="117"/>
      <c r="J111" s="117"/>
      <c r="K111" s="117"/>
      <c r="L111" s="117"/>
      <c r="M111" s="117"/>
      <c r="N111" s="117"/>
      <c r="O111" s="117"/>
      <c r="P111" s="117"/>
      <c r="Q111" s="117"/>
      <c r="R111" s="117"/>
      <c r="S111" s="117"/>
      <c r="T111" s="117"/>
      <c r="U111" s="117"/>
      <c r="V111" s="117"/>
      <c r="W111" s="117"/>
      <c r="X111" s="117"/>
      <c r="Y111" s="117"/>
      <c r="Z111" s="117"/>
      <c r="AA111" s="117"/>
      <c r="AB111" s="117"/>
      <c r="AC111" s="117"/>
      <c r="AD111" s="117"/>
      <c r="AE111" s="117"/>
      <c r="AF111" s="117"/>
      <c r="AG111" s="117"/>
      <c r="AH111" s="117"/>
      <c r="AI111" s="117"/>
      <c r="AJ111" s="117"/>
      <c r="AK111" s="117"/>
      <c r="AL111" s="117"/>
      <c r="AM111" s="117"/>
      <c r="AN111" s="117"/>
      <c r="AO111" s="117"/>
      <c r="AP111" s="117"/>
      <c r="AQ111" s="117"/>
      <c r="AR111" s="117"/>
      <c r="AS111" s="117"/>
      <c r="AT111" s="117"/>
      <c r="AU111" s="117"/>
      <c r="AV111" s="117"/>
      <c r="AW111" s="117"/>
      <c r="AX111" s="117"/>
      <c r="AY111" s="117"/>
      <c r="AZ111" s="117"/>
      <c r="BA111" s="117"/>
      <c r="BB111" s="117"/>
      <c r="BC111" s="117"/>
      <c r="BD111" s="117"/>
      <c r="BE111" s="117"/>
      <c r="BF111" s="117"/>
      <c r="BG111" s="117"/>
    </row>
    <row r="112" spans="1:59" x14ac:dyDescent="0.3">
      <c r="A112" s="139" t="s">
        <v>631</v>
      </c>
      <c r="B112" s="140" t="s">
        <v>690</v>
      </c>
      <c r="C112" s="141">
        <v>-50</v>
      </c>
      <c r="D112" s="141">
        <v>-50000</v>
      </c>
      <c r="E112" s="141"/>
      <c r="F112" s="141"/>
      <c r="G112" s="117"/>
      <c r="H112" s="117"/>
      <c r="I112" s="117"/>
      <c r="J112" s="117"/>
      <c r="K112" s="117"/>
      <c r="L112" s="117"/>
      <c r="M112" s="117"/>
      <c r="N112" s="117"/>
      <c r="O112" s="117"/>
      <c r="P112" s="117"/>
      <c r="Q112" s="117"/>
      <c r="R112" s="117"/>
      <c r="S112" s="117"/>
      <c r="T112" s="117"/>
      <c r="U112" s="117"/>
      <c r="V112" s="117"/>
      <c r="W112" s="117"/>
      <c r="X112" s="117"/>
      <c r="Y112" s="117"/>
      <c r="Z112" s="117"/>
      <c r="AA112" s="117"/>
      <c r="AB112" s="117"/>
      <c r="AC112" s="117"/>
      <c r="AD112" s="117"/>
      <c r="AE112" s="117"/>
      <c r="AF112" s="117"/>
      <c r="AG112" s="117"/>
      <c r="AH112" s="117"/>
      <c r="AI112" s="117"/>
      <c r="AJ112" s="117"/>
      <c r="AK112" s="117"/>
      <c r="AL112" s="117"/>
      <c r="AM112" s="117"/>
      <c r="AN112" s="117"/>
      <c r="AO112" s="117"/>
      <c r="AP112" s="117"/>
      <c r="AQ112" s="117"/>
      <c r="AR112" s="117"/>
      <c r="AS112" s="117"/>
      <c r="AT112" s="117"/>
      <c r="AU112" s="117"/>
      <c r="AV112" s="117"/>
      <c r="AW112" s="117"/>
      <c r="AX112" s="117"/>
      <c r="AY112" s="117"/>
      <c r="AZ112" s="117"/>
      <c r="BA112" s="117"/>
      <c r="BB112" s="117"/>
      <c r="BC112" s="117"/>
      <c r="BD112" s="117"/>
      <c r="BE112" s="117"/>
      <c r="BF112" s="117"/>
      <c r="BG112" s="117"/>
    </row>
    <row r="113" spans="1:59" ht="37.5" x14ac:dyDescent="0.3">
      <c r="A113" s="150" t="s">
        <v>720</v>
      </c>
      <c r="B113" s="135" t="s">
        <v>782</v>
      </c>
      <c r="C113" s="152">
        <v>-38.020000000000003</v>
      </c>
      <c r="D113" s="152">
        <v>-38020</v>
      </c>
      <c r="E113" s="152"/>
      <c r="F113" s="152"/>
    </row>
    <row r="114" spans="1:59" x14ac:dyDescent="0.3">
      <c r="A114" s="139" t="s">
        <v>721</v>
      </c>
      <c r="B114" s="140" t="s">
        <v>783</v>
      </c>
      <c r="C114" s="152">
        <v>-1.5</v>
      </c>
      <c r="D114" s="152">
        <v>-1500</v>
      </c>
      <c r="E114" s="152"/>
      <c r="F114" s="152"/>
      <c r="G114" s="117"/>
      <c r="H114" s="117"/>
      <c r="I114" s="117"/>
      <c r="J114" s="117"/>
      <c r="K114" s="117"/>
      <c r="L114" s="117"/>
      <c r="M114" s="117"/>
      <c r="N114" s="117"/>
      <c r="O114" s="117"/>
      <c r="P114" s="117"/>
      <c r="Q114" s="117"/>
      <c r="R114" s="117"/>
      <c r="S114" s="117"/>
      <c r="T114" s="117"/>
      <c r="U114" s="117"/>
      <c r="V114" s="117"/>
      <c r="W114" s="117"/>
      <c r="X114" s="117"/>
      <c r="Y114" s="117"/>
      <c r="Z114" s="117"/>
      <c r="AA114" s="117"/>
      <c r="AB114" s="117"/>
      <c r="AC114" s="117"/>
      <c r="AD114" s="117"/>
      <c r="AE114" s="117"/>
      <c r="AF114" s="117"/>
      <c r="AG114" s="117"/>
      <c r="AH114" s="117"/>
      <c r="AI114" s="117"/>
      <c r="AJ114" s="117"/>
      <c r="AK114" s="117"/>
      <c r="AL114" s="117"/>
      <c r="AM114" s="117"/>
      <c r="AN114" s="117"/>
      <c r="AO114" s="117"/>
      <c r="AP114" s="117"/>
      <c r="AQ114" s="117"/>
      <c r="AR114" s="117"/>
      <c r="AS114" s="117"/>
      <c r="AT114" s="117"/>
      <c r="AU114" s="117"/>
      <c r="AV114" s="117"/>
      <c r="AW114" s="117"/>
      <c r="AX114" s="117"/>
      <c r="AY114" s="117"/>
      <c r="AZ114" s="117"/>
      <c r="BA114" s="117"/>
      <c r="BB114" s="117"/>
      <c r="BC114" s="117"/>
      <c r="BD114" s="117"/>
      <c r="BE114" s="117"/>
      <c r="BF114" s="117"/>
      <c r="BG114" s="117"/>
    </row>
    <row r="115" spans="1:59" ht="37.5" x14ac:dyDescent="0.3">
      <c r="A115" s="139" t="s">
        <v>722</v>
      </c>
      <c r="B115" s="140" t="s">
        <v>784</v>
      </c>
      <c r="C115" s="152">
        <v>1.5</v>
      </c>
      <c r="D115" s="152">
        <v>1500</v>
      </c>
      <c r="E115" s="152"/>
      <c r="F115" s="152"/>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c r="AI115" s="117"/>
      <c r="AJ115" s="117"/>
      <c r="AK115" s="117"/>
      <c r="AL115" s="117"/>
      <c r="AM115" s="117"/>
      <c r="AN115" s="117"/>
      <c r="AO115" s="117"/>
      <c r="AP115" s="117"/>
      <c r="AQ115" s="117"/>
      <c r="AR115" s="117"/>
      <c r="AS115" s="117"/>
      <c r="AT115" s="117"/>
      <c r="AU115" s="117"/>
      <c r="AV115" s="117"/>
      <c r="AW115" s="117"/>
      <c r="AX115" s="117"/>
      <c r="AY115" s="117"/>
      <c r="AZ115" s="117"/>
      <c r="BA115" s="117"/>
      <c r="BB115" s="117"/>
      <c r="BC115" s="117"/>
      <c r="BD115" s="117"/>
      <c r="BE115" s="117"/>
      <c r="BF115" s="117"/>
      <c r="BG115" s="117"/>
    </row>
    <row r="116" spans="1:59" x14ac:dyDescent="0.3">
      <c r="A116" s="139" t="s">
        <v>723</v>
      </c>
      <c r="B116" s="140" t="s">
        <v>785</v>
      </c>
      <c r="C116" s="152">
        <v>318.81</v>
      </c>
      <c r="D116" s="152">
        <v>318812.06</v>
      </c>
      <c r="E116" s="152"/>
      <c r="F116" s="152"/>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c r="AI116" s="117"/>
      <c r="AJ116" s="117"/>
      <c r="AK116" s="117"/>
      <c r="AL116" s="117"/>
      <c r="AM116" s="117"/>
      <c r="AN116" s="117"/>
      <c r="AO116" s="117"/>
      <c r="AP116" s="117"/>
      <c r="AQ116" s="117"/>
      <c r="AR116" s="117"/>
      <c r="AS116" s="117"/>
      <c r="AT116" s="117"/>
      <c r="AU116" s="117"/>
      <c r="AV116" s="117"/>
      <c r="AW116" s="117"/>
      <c r="AX116" s="117"/>
      <c r="AY116" s="117"/>
      <c r="AZ116" s="117"/>
      <c r="BA116" s="117"/>
      <c r="BB116" s="117"/>
      <c r="BC116" s="117"/>
      <c r="BD116" s="117"/>
      <c r="BE116" s="117"/>
      <c r="BF116" s="117"/>
      <c r="BG116" s="117"/>
    </row>
    <row r="117" spans="1:59" x14ac:dyDescent="0.3">
      <c r="A117" s="139" t="s">
        <v>553</v>
      </c>
      <c r="B117" s="140" t="s">
        <v>786</v>
      </c>
      <c r="C117" s="152">
        <v>1500</v>
      </c>
      <c r="D117" s="152">
        <v>1500000</v>
      </c>
      <c r="E117" s="152"/>
      <c r="F117" s="152"/>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c r="AI117" s="117"/>
      <c r="AJ117" s="117"/>
      <c r="AK117" s="117"/>
      <c r="AL117" s="117"/>
      <c r="AM117" s="117"/>
      <c r="AN117" s="117"/>
      <c r="AO117" s="117"/>
      <c r="AP117" s="117"/>
      <c r="AQ117" s="117"/>
      <c r="AR117" s="117"/>
      <c r="AS117" s="117"/>
      <c r="AT117" s="117"/>
      <c r="AU117" s="117"/>
      <c r="AV117" s="117"/>
      <c r="AW117" s="117"/>
      <c r="AX117" s="117"/>
      <c r="AY117" s="117"/>
      <c r="AZ117" s="117"/>
      <c r="BA117" s="117"/>
      <c r="BB117" s="117"/>
      <c r="BC117" s="117"/>
      <c r="BD117" s="117"/>
      <c r="BE117" s="117"/>
      <c r="BF117" s="117"/>
      <c r="BG117" s="117"/>
    </row>
    <row r="118" spans="1:59" ht="37.5" x14ac:dyDescent="0.3">
      <c r="A118" s="139" t="s">
        <v>631</v>
      </c>
      <c r="B118" s="140" t="s">
        <v>787</v>
      </c>
      <c r="C118" s="152">
        <v>-540</v>
      </c>
      <c r="D118" s="152">
        <v>-540000</v>
      </c>
      <c r="E118" s="152"/>
      <c r="F118" s="152"/>
      <c r="G118" s="117"/>
      <c r="H118" s="117"/>
      <c r="I118" s="117"/>
      <c r="J118" s="117"/>
      <c r="K118" s="117"/>
      <c r="L118" s="117"/>
      <c r="M118" s="117"/>
      <c r="N118" s="117"/>
      <c r="O118" s="117"/>
      <c r="P118" s="117"/>
      <c r="Q118" s="117"/>
      <c r="R118" s="117"/>
      <c r="S118" s="117"/>
      <c r="T118" s="117"/>
      <c r="U118" s="117"/>
      <c r="V118" s="117"/>
      <c r="W118" s="117"/>
      <c r="X118" s="117"/>
      <c r="Y118" s="117"/>
      <c r="Z118" s="117"/>
      <c r="AA118" s="117"/>
      <c r="AB118" s="117"/>
      <c r="AC118" s="117"/>
      <c r="AD118" s="117"/>
      <c r="AE118" s="117"/>
      <c r="AF118" s="117"/>
      <c r="AG118" s="117"/>
      <c r="AH118" s="117"/>
      <c r="AI118" s="117"/>
      <c r="AJ118" s="117"/>
      <c r="AK118" s="117"/>
      <c r="AL118" s="117"/>
      <c r="AM118" s="117"/>
      <c r="AN118" s="117"/>
      <c r="AO118" s="117"/>
      <c r="AP118" s="117"/>
      <c r="AQ118" s="117"/>
      <c r="AR118" s="117"/>
      <c r="AS118" s="117"/>
      <c r="AT118" s="117"/>
      <c r="AU118" s="117"/>
      <c r="AV118" s="117"/>
      <c r="AW118" s="117"/>
      <c r="AX118" s="117"/>
      <c r="AY118" s="117"/>
      <c r="AZ118" s="117"/>
      <c r="BA118" s="117"/>
      <c r="BB118" s="117"/>
      <c r="BC118" s="117"/>
      <c r="BD118" s="117"/>
      <c r="BE118" s="117"/>
      <c r="BF118" s="117"/>
      <c r="BG118" s="117"/>
    </row>
    <row r="119" spans="1:59" ht="37.5" x14ac:dyDescent="0.3">
      <c r="A119" s="139" t="s">
        <v>631</v>
      </c>
      <c r="B119" s="140" t="s">
        <v>805</v>
      </c>
      <c r="C119" s="141">
        <v>-4083.4</v>
      </c>
      <c r="D119" s="141">
        <v>-4083398.85</v>
      </c>
      <c r="E119" s="141"/>
      <c r="F119" s="141"/>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c r="AI119" s="117"/>
      <c r="AJ119" s="117"/>
      <c r="AK119" s="117"/>
      <c r="AL119" s="117"/>
      <c r="AM119" s="117"/>
      <c r="AN119" s="117"/>
      <c r="AO119" s="117"/>
      <c r="AP119" s="117"/>
      <c r="AQ119" s="117"/>
      <c r="AR119" s="117"/>
      <c r="AS119" s="117"/>
      <c r="AT119" s="117"/>
      <c r="AU119" s="117"/>
      <c r="AV119" s="117"/>
      <c r="AW119" s="117"/>
      <c r="AX119" s="117"/>
      <c r="AY119" s="117"/>
      <c r="AZ119" s="117"/>
      <c r="BA119" s="117"/>
      <c r="BB119" s="117"/>
      <c r="BC119" s="117"/>
      <c r="BD119" s="117"/>
      <c r="BE119" s="117"/>
      <c r="BF119" s="117"/>
      <c r="BG119" s="117"/>
    </row>
    <row r="120" spans="1:59" x14ac:dyDescent="0.3">
      <c r="A120" s="143"/>
      <c r="B120" s="3"/>
      <c r="C120" s="129"/>
      <c r="D120" s="129"/>
      <c r="F120" s="129"/>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c r="AI120" s="117"/>
      <c r="AJ120" s="117"/>
      <c r="AK120" s="117"/>
      <c r="AL120" s="117"/>
      <c r="AM120" s="117"/>
      <c r="AN120" s="117"/>
      <c r="AO120" s="117"/>
      <c r="AP120" s="117"/>
      <c r="AQ120" s="117"/>
      <c r="AR120" s="117"/>
      <c r="AS120" s="117"/>
      <c r="AT120" s="117"/>
      <c r="AU120" s="117"/>
      <c r="AV120" s="117"/>
      <c r="AW120" s="117"/>
      <c r="AX120" s="117"/>
      <c r="AY120" s="117"/>
      <c r="AZ120" s="117"/>
      <c r="BA120" s="117"/>
      <c r="BB120" s="117"/>
      <c r="BC120" s="117"/>
      <c r="BD120" s="117"/>
      <c r="BE120" s="117"/>
      <c r="BF120" s="117"/>
      <c r="BG120" s="117"/>
    </row>
    <row r="121" spans="1:59" x14ac:dyDescent="0.3">
      <c r="B121" s="149"/>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c r="AI121" s="117"/>
      <c r="AJ121" s="117"/>
      <c r="AK121" s="117"/>
      <c r="AL121" s="117"/>
      <c r="AM121" s="117"/>
      <c r="AN121" s="117"/>
      <c r="AO121" s="117"/>
      <c r="AP121" s="117"/>
      <c r="AQ121" s="117"/>
      <c r="AR121" s="117"/>
      <c r="AS121" s="117"/>
      <c r="AT121" s="117"/>
      <c r="AU121" s="117"/>
      <c r="AV121" s="117"/>
      <c r="AW121" s="117"/>
      <c r="AX121" s="117"/>
      <c r="AY121" s="117"/>
      <c r="AZ121" s="117"/>
      <c r="BA121" s="117"/>
      <c r="BB121" s="117"/>
      <c r="BC121" s="117"/>
      <c r="BD121" s="117"/>
      <c r="BE121" s="117"/>
      <c r="BF121" s="117"/>
      <c r="BG121" s="117"/>
    </row>
    <row r="122" spans="1:59" x14ac:dyDescent="0.3">
      <c r="A122" s="123" t="s">
        <v>635</v>
      </c>
      <c r="B122" s="138"/>
      <c r="C122" s="126">
        <f>C123+C124+C125+C126+C127+C128+C129</f>
        <v>555</v>
      </c>
      <c r="D122" s="126">
        <f t="shared" ref="D122:F122" si="22">D123+D124+D125+D126+D127+D128+D129</f>
        <v>555000</v>
      </c>
      <c r="E122" s="126">
        <f t="shared" si="22"/>
        <v>0</v>
      </c>
      <c r="F122" s="126">
        <f t="shared" si="22"/>
        <v>0</v>
      </c>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c r="AI122" s="117"/>
      <c r="AJ122" s="117"/>
      <c r="AK122" s="117"/>
      <c r="AL122" s="117"/>
      <c r="AM122" s="117"/>
      <c r="AN122" s="117"/>
      <c r="AO122" s="117"/>
      <c r="AP122" s="117"/>
      <c r="AQ122" s="117"/>
      <c r="AR122" s="117"/>
      <c r="AS122" s="117"/>
      <c r="AT122" s="117"/>
      <c r="AU122" s="117"/>
      <c r="AV122" s="117"/>
      <c r="AW122" s="117"/>
      <c r="AX122" s="117"/>
      <c r="AY122" s="117"/>
      <c r="AZ122" s="117"/>
      <c r="BA122" s="117"/>
      <c r="BB122" s="117"/>
      <c r="BC122" s="117"/>
      <c r="BD122" s="117"/>
      <c r="BE122" s="117"/>
      <c r="BF122" s="117"/>
      <c r="BG122" s="117"/>
    </row>
    <row r="123" spans="1:59" x14ac:dyDescent="0.3">
      <c r="A123" s="139" t="s">
        <v>677</v>
      </c>
      <c r="B123" s="145" t="s">
        <v>679</v>
      </c>
      <c r="C123" s="141">
        <v>109.43</v>
      </c>
      <c r="D123" s="141">
        <v>109433.5</v>
      </c>
      <c r="E123" s="126"/>
      <c r="F123" s="126"/>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c r="AC123" s="117"/>
      <c r="AD123" s="117"/>
      <c r="AE123" s="117"/>
      <c r="AF123" s="117"/>
      <c r="AG123" s="117"/>
      <c r="AH123" s="117"/>
      <c r="AI123" s="117"/>
      <c r="AJ123" s="117"/>
      <c r="AK123" s="117"/>
      <c r="AL123" s="117"/>
      <c r="AM123" s="117"/>
      <c r="AN123" s="117"/>
      <c r="AO123" s="117"/>
      <c r="AP123" s="117"/>
      <c r="AQ123" s="117"/>
      <c r="AR123" s="117"/>
      <c r="AS123" s="117"/>
      <c r="AT123" s="117"/>
      <c r="AU123" s="117"/>
      <c r="AV123" s="117"/>
      <c r="AW123" s="117"/>
      <c r="AX123" s="117"/>
      <c r="AY123" s="117"/>
      <c r="AZ123" s="117"/>
      <c r="BA123" s="117"/>
      <c r="BB123" s="117"/>
      <c r="BC123" s="117"/>
      <c r="BD123" s="117"/>
      <c r="BE123" s="117"/>
      <c r="BF123" s="117"/>
      <c r="BG123" s="117"/>
    </row>
    <row r="124" spans="1:59" ht="37.5" x14ac:dyDescent="0.3">
      <c r="A124" s="139" t="s">
        <v>654</v>
      </c>
      <c r="B124" s="145" t="s">
        <v>680</v>
      </c>
      <c r="C124" s="141">
        <v>149.94999999999999</v>
      </c>
      <c r="D124" s="141">
        <v>149943.5</v>
      </c>
      <c r="E124" s="141"/>
      <c r="F124" s="141"/>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c r="AI124" s="117"/>
      <c r="AJ124" s="117"/>
      <c r="AK124" s="117"/>
      <c r="AL124" s="117"/>
      <c r="AM124" s="117"/>
      <c r="AN124" s="117"/>
      <c r="AO124" s="117"/>
      <c r="AP124" s="117"/>
      <c r="AQ124" s="117"/>
      <c r="AR124" s="117"/>
      <c r="AS124" s="117"/>
      <c r="AT124" s="117"/>
      <c r="AU124" s="117"/>
      <c r="AV124" s="117"/>
      <c r="AW124" s="117"/>
      <c r="AX124" s="117"/>
      <c r="AY124" s="117"/>
      <c r="AZ124" s="117"/>
      <c r="BA124" s="117"/>
      <c r="BB124" s="117"/>
      <c r="BC124" s="117"/>
      <c r="BD124" s="117"/>
      <c r="BE124" s="117"/>
      <c r="BF124" s="117"/>
      <c r="BG124" s="117"/>
    </row>
    <row r="125" spans="1:59" x14ac:dyDescent="0.3">
      <c r="A125" s="139" t="s">
        <v>681</v>
      </c>
      <c r="B125" s="145" t="s">
        <v>682</v>
      </c>
      <c r="C125" s="141">
        <v>-259.38</v>
      </c>
      <c r="D125" s="141">
        <v>-259377</v>
      </c>
      <c r="E125" s="141"/>
      <c r="F125" s="141"/>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c r="AI125" s="117"/>
      <c r="AJ125" s="117"/>
      <c r="AK125" s="117"/>
      <c r="AL125" s="117"/>
      <c r="AM125" s="117"/>
      <c r="AN125" s="117"/>
      <c r="AO125" s="117"/>
      <c r="AP125" s="117"/>
      <c r="AQ125" s="117"/>
      <c r="AR125" s="117"/>
      <c r="AS125" s="117"/>
      <c r="AT125" s="117"/>
      <c r="AU125" s="117"/>
      <c r="AV125" s="117"/>
      <c r="AW125" s="117"/>
      <c r="AX125" s="117"/>
      <c r="AY125" s="117"/>
      <c r="AZ125" s="117"/>
      <c r="BA125" s="117"/>
      <c r="BB125" s="117"/>
      <c r="BC125" s="117"/>
      <c r="BD125" s="117"/>
      <c r="BE125" s="117"/>
      <c r="BF125" s="117"/>
      <c r="BG125" s="117"/>
    </row>
    <row r="126" spans="1:59" ht="112.5" x14ac:dyDescent="0.3">
      <c r="A126" s="139" t="s">
        <v>704</v>
      </c>
      <c r="B126" s="138" t="s">
        <v>705</v>
      </c>
      <c r="C126" s="141">
        <v>15</v>
      </c>
      <c r="D126" s="141">
        <v>15000</v>
      </c>
      <c r="E126" s="141"/>
      <c r="F126" s="141"/>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7"/>
      <c r="AL126" s="117"/>
      <c r="AM126" s="117"/>
      <c r="AN126" s="117"/>
      <c r="AO126" s="117"/>
      <c r="AP126" s="117"/>
      <c r="AQ126" s="117"/>
      <c r="AR126" s="117"/>
      <c r="AS126" s="117"/>
      <c r="AT126" s="117"/>
      <c r="AU126" s="117"/>
      <c r="AV126" s="117"/>
      <c r="AW126" s="117"/>
      <c r="AX126" s="117"/>
      <c r="AY126" s="117"/>
      <c r="AZ126" s="117"/>
      <c r="BA126" s="117"/>
      <c r="BB126" s="117"/>
      <c r="BC126" s="117"/>
      <c r="BD126" s="117"/>
      <c r="BE126" s="117"/>
      <c r="BF126" s="117"/>
      <c r="BG126" s="117"/>
    </row>
    <row r="127" spans="1:59" ht="37.5" x14ac:dyDescent="0.3">
      <c r="A127" s="139" t="s">
        <v>738</v>
      </c>
      <c r="B127" s="138" t="s">
        <v>775</v>
      </c>
      <c r="C127" s="152">
        <v>-130.6</v>
      </c>
      <c r="D127" s="152">
        <v>-130600</v>
      </c>
      <c r="E127" s="152"/>
      <c r="F127" s="152"/>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c r="AI127" s="117"/>
      <c r="AJ127" s="117"/>
      <c r="AK127" s="117"/>
      <c r="AL127" s="117"/>
      <c r="AM127" s="117"/>
      <c r="AN127" s="117"/>
      <c r="AO127" s="117"/>
      <c r="AP127" s="117"/>
      <c r="AQ127" s="117"/>
      <c r="AR127" s="117"/>
      <c r="AS127" s="117"/>
      <c r="AT127" s="117"/>
      <c r="AU127" s="117"/>
      <c r="AV127" s="117"/>
      <c r="AW127" s="117"/>
      <c r="AX127" s="117"/>
      <c r="AY127" s="117"/>
      <c r="AZ127" s="117"/>
      <c r="BA127" s="117"/>
      <c r="BB127" s="117"/>
      <c r="BC127" s="117"/>
      <c r="BD127" s="117"/>
      <c r="BE127" s="117"/>
      <c r="BF127" s="117"/>
      <c r="BG127" s="117"/>
    </row>
    <row r="128" spans="1:59" x14ac:dyDescent="0.3">
      <c r="A128" s="139" t="s">
        <v>654</v>
      </c>
      <c r="B128" s="138" t="s">
        <v>774</v>
      </c>
      <c r="C128" s="152">
        <v>970.6</v>
      </c>
      <c r="D128" s="152">
        <v>970600</v>
      </c>
      <c r="E128" s="152"/>
      <c r="F128" s="152"/>
      <c r="G128" s="117"/>
      <c r="H128" s="117"/>
      <c r="I128" s="117"/>
      <c r="J128" s="117"/>
      <c r="K128" s="117"/>
      <c r="L128" s="117"/>
      <c r="M128" s="117"/>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c r="AI128" s="117"/>
      <c r="AJ128" s="117"/>
      <c r="AK128" s="117"/>
      <c r="AL128" s="117"/>
      <c r="AM128" s="117"/>
      <c r="AN128" s="117"/>
      <c r="AO128" s="117"/>
      <c r="AP128" s="117"/>
      <c r="AQ128" s="117"/>
      <c r="AR128" s="117"/>
      <c r="AS128" s="117"/>
      <c r="AT128" s="117"/>
      <c r="AU128" s="117"/>
      <c r="AV128" s="117"/>
      <c r="AW128" s="117"/>
      <c r="AX128" s="117"/>
      <c r="AY128" s="117"/>
      <c r="AZ128" s="117"/>
      <c r="BA128" s="117"/>
      <c r="BB128" s="117"/>
      <c r="BC128" s="117"/>
      <c r="BD128" s="117"/>
      <c r="BE128" s="117"/>
      <c r="BF128" s="117"/>
      <c r="BG128" s="117"/>
    </row>
    <row r="129" spans="1:59" ht="37.5" x14ac:dyDescent="0.3">
      <c r="A129" s="139" t="s">
        <v>633</v>
      </c>
      <c r="B129" s="138" t="s">
        <v>776</v>
      </c>
      <c r="C129" s="152">
        <v>-300</v>
      </c>
      <c r="D129" s="152">
        <v>-300000</v>
      </c>
      <c r="E129" s="152"/>
      <c r="F129" s="152"/>
      <c r="G129" s="117"/>
      <c r="H129" s="117"/>
      <c r="I129" s="117"/>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c r="AI129" s="117"/>
      <c r="AJ129" s="117"/>
      <c r="AK129" s="117"/>
      <c r="AL129" s="117"/>
      <c r="AM129" s="117"/>
      <c r="AN129" s="117"/>
      <c r="AO129" s="117"/>
      <c r="AP129" s="117"/>
      <c r="AQ129" s="117"/>
      <c r="AR129" s="117"/>
      <c r="AS129" s="117"/>
      <c r="AT129" s="117"/>
      <c r="AU129" s="117"/>
      <c r="AV129" s="117"/>
      <c r="AW129" s="117"/>
      <c r="AX129" s="117"/>
      <c r="AY129" s="117"/>
      <c r="AZ129" s="117"/>
      <c r="BA129" s="117"/>
      <c r="BB129" s="117"/>
      <c r="BC129" s="117"/>
      <c r="BD129" s="117"/>
      <c r="BE129" s="117"/>
      <c r="BF129" s="117"/>
      <c r="BG129" s="117"/>
    </row>
    <row r="130" spans="1:59" x14ac:dyDescent="0.3">
      <c r="A130" s="143"/>
      <c r="B130" s="149"/>
      <c r="C130" s="129"/>
      <c r="D130" s="129"/>
      <c r="F130" s="129"/>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c r="AI130" s="117"/>
      <c r="AJ130" s="117"/>
      <c r="AK130" s="117"/>
      <c r="AL130" s="117"/>
      <c r="AM130" s="117"/>
      <c r="AN130" s="117"/>
      <c r="AO130" s="117"/>
      <c r="AP130" s="117"/>
      <c r="AQ130" s="117"/>
      <c r="AR130" s="117"/>
      <c r="AS130" s="117"/>
      <c r="AT130" s="117"/>
      <c r="AU130" s="117"/>
      <c r="AV130" s="117"/>
      <c r="AW130" s="117"/>
      <c r="AX130" s="117"/>
      <c r="AY130" s="117"/>
      <c r="AZ130" s="117"/>
      <c r="BA130" s="117"/>
      <c r="BB130" s="117"/>
      <c r="BC130" s="117"/>
      <c r="BD130" s="117"/>
      <c r="BE130" s="117"/>
      <c r="BF130" s="117"/>
      <c r="BG130" s="117"/>
    </row>
    <row r="131" spans="1:59" x14ac:dyDescent="0.3">
      <c r="A131" s="143"/>
      <c r="B131" s="144"/>
      <c r="C131" s="129"/>
      <c r="D131" s="129"/>
      <c r="F131" s="129"/>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c r="AI131" s="117"/>
      <c r="AJ131" s="117"/>
      <c r="AK131" s="117"/>
      <c r="AL131" s="117"/>
      <c r="AM131" s="117"/>
      <c r="AN131" s="117"/>
      <c r="AO131" s="117"/>
      <c r="AP131" s="117"/>
      <c r="AQ131" s="117"/>
      <c r="AR131" s="117"/>
      <c r="AS131" s="117"/>
      <c r="AT131" s="117"/>
      <c r="AU131" s="117"/>
      <c r="AV131" s="117"/>
      <c r="AW131" s="117"/>
      <c r="AX131" s="117"/>
      <c r="AY131" s="117"/>
      <c r="AZ131" s="117"/>
      <c r="BA131" s="117"/>
      <c r="BB131" s="117"/>
      <c r="BC131" s="117"/>
      <c r="BD131" s="117"/>
      <c r="BE131" s="117"/>
      <c r="BF131" s="117"/>
      <c r="BG131" s="117"/>
    </row>
    <row r="132" spans="1:59" x14ac:dyDescent="0.3">
      <c r="B132" s="149"/>
      <c r="G132" s="117"/>
      <c r="H132" s="117"/>
      <c r="I132" s="117"/>
      <c r="J132" s="117"/>
      <c r="K132" s="117"/>
      <c r="L132" s="117"/>
      <c r="M132" s="117"/>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c r="AI132" s="117"/>
      <c r="AJ132" s="117"/>
      <c r="AK132" s="117"/>
      <c r="AL132" s="117"/>
      <c r="AM132" s="117"/>
      <c r="AN132" s="117"/>
      <c r="AO132" s="117"/>
      <c r="AP132" s="117"/>
      <c r="AQ132" s="117"/>
      <c r="AR132" s="117"/>
      <c r="AS132" s="117"/>
      <c r="AT132" s="117"/>
      <c r="AU132" s="117"/>
      <c r="AV132" s="117"/>
      <c r="AW132" s="117"/>
      <c r="AX132" s="117"/>
      <c r="AY132" s="117"/>
      <c r="AZ132" s="117"/>
      <c r="BA132" s="117"/>
      <c r="BB132" s="117"/>
      <c r="BC132" s="117"/>
      <c r="BD132" s="117"/>
      <c r="BE132" s="117"/>
      <c r="BF132" s="117"/>
      <c r="BG132" s="117"/>
    </row>
    <row r="133" spans="1:59" x14ac:dyDescent="0.3">
      <c r="B133" s="149"/>
      <c r="G133" s="117"/>
      <c r="H133" s="117"/>
      <c r="I133" s="117"/>
      <c r="J133" s="117"/>
      <c r="K133" s="117"/>
      <c r="L133" s="117"/>
      <c r="M133" s="117"/>
      <c r="N133" s="117"/>
      <c r="O133" s="117"/>
      <c r="P133" s="117"/>
      <c r="Q133" s="117"/>
      <c r="R133" s="117"/>
      <c r="S133" s="117"/>
      <c r="T133" s="117"/>
      <c r="U133" s="117"/>
      <c r="V133" s="117"/>
      <c r="W133" s="117"/>
      <c r="X133" s="117"/>
      <c r="Y133" s="117"/>
      <c r="Z133" s="117"/>
      <c r="AA133" s="117"/>
      <c r="AB133" s="117"/>
      <c r="AC133" s="117"/>
      <c r="AD133" s="117"/>
      <c r="AE133" s="117"/>
      <c r="AF133" s="117"/>
      <c r="AG133" s="117"/>
      <c r="AH133" s="117"/>
      <c r="AI133" s="117"/>
      <c r="AJ133" s="117"/>
      <c r="AK133" s="117"/>
      <c r="AL133" s="117"/>
      <c r="AM133" s="117"/>
      <c r="AN133" s="117"/>
      <c r="AO133" s="117"/>
      <c r="AP133" s="117"/>
      <c r="AQ133" s="117"/>
      <c r="AR133" s="117"/>
      <c r="AS133" s="117"/>
      <c r="AT133" s="117"/>
      <c r="AU133" s="117"/>
      <c r="AV133" s="117"/>
      <c r="AW133" s="117"/>
      <c r="AX133" s="117"/>
      <c r="AY133" s="117"/>
      <c r="AZ133" s="117"/>
      <c r="BA133" s="117"/>
      <c r="BB133" s="117"/>
      <c r="BC133" s="117"/>
      <c r="BD133" s="117"/>
      <c r="BE133" s="117"/>
      <c r="BF133" s="117"/>
      <c r="BG133" s="117"/>
    </row>
    <row r="134" spans="1:59" x14ac:dyDescent="0.3">
      <c r="A134" s="123" t="s">
        <v>636</v>
      </c>
      <c r="B134" s="138"/>
      <c r="C134" s="126">
        <f>C135+C136+C137</f>
        <v>0</v>
      </c>
      <c r="D134" s="126">
        <f t="shared" ref="D134:F134" si="23">D135+D136+D137</f>
        <v>0</v>
      </c>
      <c r="E134" s="126">
        <f t="shared" si="23"/>
        <v>0</v>
      </c>
      <c r="F134" s="126">
        <f t="shared" si="23"/>
        <v>0</v>
      </c>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c r="AI134" s="117"/>
      <c r="AJ134" s="117"/>
      <c r="AK134" s="117"/>
      <c r="AL134" s="117"/>
      <c r="AM134" s="117"/>
      <c r="AN134" s="117"/>
      <c r="AO134" s="117"/>
      <c r="AP134" s="117"/>
      <c r="AQ134" s="117"/>
      <c r="AR134" s="117"/>
      <c r="AS134" s="117"/>
      <c r="AT134" s="117"/>
      <c r="AU134" s="117"/>
      <c r="AV134" s="117"/>
      <c r="AW134" s="117"/>
      <c r="AX134" s="117"/>
      <c r="AY134" s="117"/>
      <c r="AZ134" s="117"/>
      <c r="BA134" s="117"/>
      <c r="BB134" s="117"/>
      <c r="BC134" s="117"/>
      <c r="BD134" s="117"/>
      <c r="BE134" s="117"/>
      <c r="BF134" s="117"/>
      <c r="BG134" s="117"/>
    </row>
    <row r="135" spans="1:59" x14ac:dyDescent="0.3">
      <c r="A135" s="139" t="s">
        <v>767</v>
      </c>
      <c r="B135" s="140" t="s">
        <v>781</v>
      </c>
      <c r="C135" s="152">
        <v>86.94</v>
      </c>
      <c r="D135" s="152">
        <v>86943</v>
      </c>
      <c r="E135" s="152"/>
      <c r="F135" s="152"/>
      <c r="G135" s="117"/>
      <c r="H135" s="117"/>
      <c r="I135" s="117"/>
      <c r="J135" s="117"/>
      <c r="K135" s="117"/>
      <c r="L135" s="117"/>
      <c r="M135" s="117"/>
      <c r="N135" s="117"/>
      <c r="O135" s="117"/>
      <c r="P135" s="117"/>
      <c r="Q135" s="117"/>
      <c r="R135" s="117"/>
      <c r="S135" s="117"/>
      <c r="T135" s="117"/>
      <c r="U135" s="117"/>
      <c r="V135" s="117"/>
      <c r="W135" s="117"/>
      <c r="X135" s="117"/>
      <c r="Y135" s="117"/>
      <c r="Z135" s="117"/>
      <c r="AA135" s="117"/>
      <c r="AB135" s="117"/>
      <c r="AC135" s="117"/>
      <c r="AD135" s="117"/>
      <c r="AE135" s="117"/>
      <c r="AF135" s="117"/>
      <c r="AG135" s="117"/>
      <c r="AH135" s="117"/>
      <c r="AI135" s="117"/>
      <c r="AJ135" s="117"/>
      <c r="AK135" s="117"/>
      <c r="AL135" s="117"/>
      <c r="AM135" s="117"/>
      <c r="AN135" s="117"/>
      <c r="AO135" s="117"/>
      <c r="AP135" s="117"/>
      <c r="AQ135" s="117"/>
      <c r="AR135" s="117"/>
      <c r="AS135" s="117"/>
      <c r="AT135" s="117"/>
      <c r="AU135" s="117"/>
      <c r="AV135" s="117"/>
      <c r="AW135" s="117"/>
      <c r="AX135" s="117"/>
      <c r="AY135" s="117"/>
      <c r="AZ135" s="117"/>
      <c r="BA135" s="117"/>
      <c r="BB135" s="117"/>
      <c r="BC135" s="117"/>
      <c r="BD135" s="117"/>
      <c r="BE135" s="117"/>
      <c r="BF135" s="117"/>
      <c r="BG135" s="117"/>
    </row>
    <row r="136" spans="1:59" x14ac:dyDescent="0.3">
      <c r="A136" s="139" t="s">
        <v>768</v>
      </c>
      <c r="B136" s="140" t="s">
        <v>712</v>
      </c>
      <c r="C136" s="152">
        <v>0.82</v>
      </c>
      <c r="D136" s="152">
        <v>821.47</v>
      </c>
      <c r="E136" s="152"/>
      <c r="F136" s="152"/>
      <c r="G136" s="117"/>
      <c r="H136" s="117"/>
      <c r="I136" s="117"/>
      <c r="J136" s="117"/>
      <c r="K136" s="117"/>
      <c r="L136" s="117"/>
      <c r="M136" s="117"/>
      <c r="N136" s="117"/>
      <c r="O136" s="117"/>
      <c r="P136" s="117"/>
      <c r="Q136" s="117"/>
      <c r="R136" s="117"/>
      <c r="S136" s="117"/>
      <c r="T136" s="117"/>
      <c r="U136" s="117"/>
      <c r="V136" s="117"/>
      <c r="W136" s="117"/>
      <c r="X136" s="117"/>
      <c r="Y136" s="117"/>
      <c r="Z136" s="117"/>
      <c r="AA136" s="117"/>
      <c r="AB136" s="117"/>
      <c r="AC136" s="117"/>
      <c r="AD136" s="117"/>
      <c r="AE136" s="117"/>
      <c r="AF136" s="117"/>
      <c r="AG136" s="117"/>
      <c r="AH136" s="117"/>
      <c r="AI136" s="117"/>
      <c r="AJ136" s="117"/>
      <c r="AK136" s="117"/>
      <c r="AL136" s="117"/>
      <c r="AM136" s="117"/>
      <c r="AN136" s="117"/>
      <c r="AO136" s="117"/>
      <c r="AP136" s="117"/>
      <c r="AQ136" s="117"/>
      <c r="AR136" s="117"/>
      <c r="AS136" s="117"/>
      <c r="AT136" s="117"/>
      <c r="AU136" s="117"/>
      <c r="AV136" s="117"/>
      <c r="AW136" s="117"/>
      <c r="AX136" s="117"/>
      <c r="AY136" s="117"/>
      <c r="AZ136" s="117"/>
      <c r="BA136" s="117"/>
      <c r="BB136" s="117"/>
      <c r="BC136" s="117"/>
      <c r="BD136" s="117"/>
      <c r="BE136" s="117"/>
      <c r="BF136" s="117"/>
      <c r="BG136" s="117"/>
    </row>
    <row r="137" spans="1:59" x14ac:dyDescent="0.3">
      <c r="A137" s="139" t="s">
        <v>554</v>
      </c>
      <c r="B137" s="54" t="s">
        <v>660</v>
      </c>
      <c r="C137" s="152">
        <v>-87.76</v>
      </c>
      <c r="D137" s="152">
        <v>-87764.47</v>
      </c>
      <c r="E137" s="152"/>
      <c r="F137" s="152"/>
      <c r="G137" s="117"/>
      <c r="H137" s="117"/>
      <c r="I137" s="117"/>
      <c r="J137" s="117"/>
      <c r="K137" s="117"/>
      <c r="L137" s="117"/>
      <c r="M137" s="117"/>
      <c r="N137" s="117"/>
      <c r="O137" s="117"/>
      <c r="P137" s="117"/>
      <c r="Q137" s="117"/>
      <c r="R137" s="117"/>
      <c r="S137" s="117"/>
      <c r="T137" s="117"/>
      <c r="U137" s="117"/>
      <c r="V137" s="117"/>
      <c r="W137" s="117"/>
      <c r="X137" s="117"/>
      <c r="Y137" s="117"/>
      <c r="Z137" s="117"/>
      <c r="AA137" s="117"/>
      <c r="AB137" s="117"/>
      <c r="AC137" s="117"/>
      <c r="AD137" s="117"/>
      <c r="AE137" s="117"/>
      <c r="AF137" s="117"/>
      <c r="AG137" s="117"/>
      <c r="AH137" s="117"/>
      <c r="AI137" s="117"/>
      <c r="AJ137" s="117"/>
      <c r="AK137" s="117"/>
      <c r="AL137" s="117"/>
      <c r="AM137" s="117"/>
      <c r="AN137" s="117"/>
      <c r="AO137" s="117"/>
      <c r="AP137" s="117"/>
      <c r="AQ137" s="117"/>
      <c r="AR137" s="117"/>
      <c r="AS137" s="117"/>
      <c r="AT137" s="117"/>
      <c r="AU137" s="117"/>
      <c r="AV137" s="117"/>
      <c r="AW137" s="117"/>
      <c r="AX137" s="117"/>
      <c r="AY137" s="117"/>
      <c r="AZ137" s="117"/>
      <c r="BA137" s="117"/>
      <c r="BB137" s="117"/>
      <c r="BC137" s="117"/>
      <c r="BD137" s="117"/>
      <c r="BE137" s="117"/>
      <c r="BF137" s="117"/>
      <c r="BG137" s="117"/>
    </row>
    <row r="138" spans="1:59" x14ac:dyDescent="0.3">
      <c r="A138" s="143"/>
      <c r="B138" s="3"/>
      <c r="C138" s="129"/>
      <c r="D138" s="129"/>
      <c r="F138" s="129"/>
      <c r="G138" s="117"/>
      <c r="H138" s="117"/>
      <c r="I138" s="117"/>
      <c r="J138" s="117"/>
      <c r="K138" s="117"/>
      <c r="L138" s="117"/>
      <c r="M138" s="117"/>
      <c r="N138" s="117"/>
      <c r="O138" s="117"/>
      <c r="P138" s="117"/>
      <c r="Q138" s="117"/>
      <c r="R138" s="117"/>
      <c r="S138" s="117"/>
      <c r="T138" s="117"/>
      <c r="U138" s="117"/>
      <c r="V138" s="117"/>
      <c r="W138" s="117"/>
      <c r="X138" s="117"/>
      <c r="Y138" s="117"/>
      <c r="Z138" s="117"/>
      <c r="AA138" s="117"/>
      <c r="AB138" s="117"/>
      <c r="AC138" s="117"/>
      <c r="AD138" s="117"/>
      <c r="AE138" s="117"/>
      <c r="AF138" s="117"/>
      <c r="AG138" s="117"/>
      <c r="AH138" s="117"/>
      <c r="AI138" s="117"/>
      <c r="AJ138" s="117"/>
      <c r="AK138" s="117"/>
      <c r="AL138" s="117"/>
      <c r="AM138" s="117"/>
      <c r="AN138" s="117"/>
      <c r="AO138" s="117"/>
      <c r="AP138" s="117"/>
      <c r="AQ138" s="117"/>
      <c r="AR138" s="117"/>
      <c r="AS138" s="117"/>
      <c r="AT138" s="117"/>
      <c r="AU138" s="117"/>
      <c r="AV138" s="117"/>
      <c r="AW138" s="117"/>
      <c r="AX138" s="117"/>
      <c r="AY138" s="117"/>
      <c r="AZ138" s="117"/>
      <c r="BA138" s="117"/>
      <c r="BB138" s="117"/>
      <c r="BC138" s="117"/>
      <c r="BD138" s="117"/>
      <c r="BE138" s="117"/>
      <c r="BF138" s="117"/>
      <c r="BG138" s="117"/>
    </row>
    <row r="139" spans="1:59" x14ac:dyDescent="0.3">
      <c r="A139" s="143"/>
      <c r="B139" s="3"/>
      <c r="C139" s="129"/>
      <c r="D139" s="129"/>
      <c r="F139" s="129"/>
      <c r="G139" s="117"/>
      <c r="H139" s="117"/>
      <c r="I139" s="117"/>
      <c r="J139" s="117"/>
      <c r="K139" s="117"/>
      <c r="L139" s="117"/>
      <c r="M139" s="117"/>
      <c r="N139" s="117"/>
      <c r="O139" s="117"/>
      <c r="P139" s="117"/>
      <c r="Q139" s="117"/>
      <c r="R139" s="117"/>
      <c r="S139" s="117"/>
      <c r="T139" s="117"/>
      <c r="U139" s="117"/>
      <c r="V139" s="117"/>
      <c r="W139" s="117"/>
      <c r="X139" s="117"/>
      <c r="Y139" s="117"/>
      <c r="Z139" s="117"/>
      <c r="AA139" s="117"/>
      <c r="AB139" s="117"/>
      <c r="AC139" s="117"/>
      <c r="AD139" s="117"/>
      <c r="AE139" s="117"/>
      <c r="AF139" s="117"/>
      <c r="AG139" s="117"/>
      <c r="AH139" s="117"/>
      <c r="AI139" s="117"/>
      <c r="AJ139" s="117"/>
      <c r="AK139" s="117"/>
      <c r="AL139" s="117"/>
      <c r="AM139" s="117"/>
      <c r="AN139" s="117"/>
      <c r="AO139" s="117"/>
      <c r="AP139" s="117"/>
      <c r="AQ139" s="117"/>
      <c r="AR139" s="117"/>
      <c r="AS139" s="117"/>
      <c r="AT139" s="117"/>
      <c r="AU139" s="117"/>
      <c r="AV139" s="117"/>
      <c r="AW139" s="117"/>
      <c r="AX139" s="117"/>
      <c r="AY139" s="117"/>
      <c r="AZ139" s="117"/>
      <c r="BA139" s="117"/>
      <c r="BB139" s="117"/>
      <c r="BC139" s="117"/>
      <c r="BD139" s="117"/>
      <c r="BE139" s="117"/>
      <c r="BF139" s="117"/>
      <c r="BG139" s="117"/>
    </row>
    <row r="140" spans="1:59" x14ac:dyDescent="0.3">
      <c r="A140" s="143"/>
      <c r="B140" s="3"/>
      <c r="C140" s="129"/>
      <c r="D140" s="129"/>
      <c r="F140" s="129"/>
      <c r="G140" s="117"/>
      <c r="H140" s="117"/>
      <c r="I140" s="117"/>
      <c r="J140" s="117"/>
      <c r="K140" s="117"/>
      <c r="L140" s="117"/>
      <c r="M140" s="117"/>
      <c r="N140" s="117"/>
      <c r="O140" s="117"/>
      <c r="P140" s="117"/>
      <c r="Q140" s="117"/>
      <c r="R140" s="117"/>
      <c r="S140" s="117"/>
      <c r="T140" s="117"/>
      <c r="U140" s="117"/>
      <c r="V140" s="117"/>
      <c r="W140" s="117"/>
      <c r="X140" s="117"/>
      <c r="Y140" s="117"/>
      <c r="Z140" s="117"/>
      <c r="AA140" s="117"/>
      <c r="AB140" s="117"/>
      <c r="AC140" s="117"/>
      <c r="AD140" s="117"/>
      <c r="AE140" s="117"/>
      <c r="AF140" s="117"/>
      <c r="AG140" s="117"/>
      <c r="AH140" s="117"/>
      <c r="AI140" s="117"/>
      <c r="AJ140" s="117"/>
      <c r="AK140" s="117"/>
      <c r="AL140" s="117"/>
      <c r="AM140" s="117"/>
      <c r="AN140" s="117"/>
      <c r="AO140" s="117"/>
      <c r="AP140" s="117"/>
      <c r="AQ140" s="117"/>
      <c r="AR140" s="117"/>
      <c r="AS140" s="117"/>
      <c r="AT140" s="117"/>
      <c r="AU140" s="117"/>
      <c r="AV140" s="117"/>
      <c r="AW140" s="117"/>
      <c r="AX140" s="117"/>
      <c r="AY140" s="117"/>
      <c r="AZ140" s="117"/>
      <c r="BA140" s="117"/>
      <c r="BB140" s="117"/>
      <c r="BC140" s="117"/>
      <c r="BD140" s="117"/>
      <c r="BE140" s="117"/>
      <c r="BF140" s="117"/>
      <c r="BG140" s="117"/>
    </row>
    <row r="141" spans="1:59" x14ac:dyDescent="0.3">
      <c r="B141" s="149"/>
      <c r="G141" s="117"/>
      <c r="H141" s="117"/>
      <c r="I141" s="117"/>
      <c r="J141" s="117"/>
      <c r="K141" s="117"/>
      <c r="L141" s="117"/>
      <c r="M141" s="117"/>
      <c r="N141" s="117"/>
      <c r="O141" s="117"/>
      <c r="P141" s="117"/>
      <c r="Q141" s="117"/>
      <c r="R141" s="117"/>
      <c r="S141" s="117"/>
      <c r="T141" s="117"/>
      <c r="U141" s="117"/>
      <c r="V141" s="117"/>
      <c r="W141" s="117"/>
      <c r="X141" s="117"/>
      <c r="Y141" s="117"/>
      <c r="Z141" s="117"/>
      <c r="AA141" s="117"/>
      <c r="AB141" s="117"/>
      <c r="AC141" s="117"/>
      <c r="AD141" s="117"/>
      <c r="AE141" s="117"/>
      <c r="AF141" s="117"/>
      <c r="AG141" s="117"/>
      <c r="AH141" s="117"/>
      <c r="AI141" s="117"/>
      <c r="AJ141" s="117"/>
      <c r="AK141" s="117"/>
      <c r="AL141" s="117"/>
      <c r="AM141" s="117"/>
      <c r="AN141" s="117"/>
      <c r="AO141" s="117"/>
      <c r="AP141" s="117"/>
      <c r="AQ141" s="117"/>
      <c r="AR141" s="117"/>
      <c r="AS141" s="117"/>
      <c r="AT141" s="117"/>
      <c r="AU141" s="117"/>
      <c r="AV141" s="117"/>
      <c r="AW141" s="117"/>
      <c r="AX141" s="117"/>
      <c r="AY141" s="117"/>
      <c r="AZ141" s="117"/>
      <c r="BA141" s="117"/>
      <c r="BB141" s="117"/>
      <c r="BC141" s="117"/>
      <c r="BD141" s="117"/>
      <c r="BE141" s="117"/>
      <c r="BF141" s="117"/>
      <c r="BG141" s="117"/>
    </row>
    <row r="142" spans="1:59" x14ac:dyDescent="0.3">
      <c r="B142" s="149"/>
      <c r="G142" s="117"/>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17"/>
      <c r="AF142" s="117"/>
      <c r="AG142" s="117"/>
      <c r="AH142" s="117"/>
      <c r="AI142" s="117"/>
      <c r="AJ142" s="117"/>
      <c r="AK142" s="117"/>
      <c r="AL142" s="117"/>
      <c r="AM142" s="117"/>
      <c r="AN142" s="117"/>
      <c r="AO142" s="117"/>
      <c r="AP142" s="117"/>
      <c r="AQ142" s="117"/>
      <c r="AR142" s="117"/>
      <c r="AS142" s="117"/>
      <c r="AT142" s="117"/>
      <c r="AU142" s="117"/>
      <c r="AV142" s="117"/>
      <c r="AW142" s="117"/>
      <c r="AX142" s="117"/>
      <c r="AY142" s="117"/>
      <c r="AZ142" s="117"/>
      <c r="BA142" s="117"/>
      <c r="BB142" s="117"/>
      <c r="BC142" s="117"/>
      <c r="BD142" s="117"/>
      <c r="BE142" s="117"/>
      <c r="BF142" s="117"/>
      <c r="BG142" s="117"/>
    </row>
    <row r="143" spans="1:59" x14ac:dyDescent="0.3">
      <c r="A143" s="123" t="s">
        <v>637</v>
      </c>
      <c r="B143" s="138"/>
      <c r="C143" s="125">
        <f>C144+C145+C146+C147+C148+C149+C150+C151</f>
        <v>-2569.63</v>
      </c>
      <c r="D143" s="125">
        <f t="shared" ref="D143:F143" si="24">D144+D145+D146+D147+D148+D149+D150+D151</f>
        <v>-2569632.25</v>
      </c>
      <c r="E143" s="125">
        <f t="shared" si="24"/>
        <v>0</v>
      </c>
      <c r="F143" s="125">
        <f t="shared" si="24"/>
        <v>0</v>
      </c>
      <c r="G143" s="117"/>
      <c r="H143" s="117"/>
      <c r="I143" s="117"/>
      <c r="J143" s="117"/>
      <c r="K143" s="117"/>
      <c r="L143" s="117"/>
      <c r="M143" s="117"/>
      <c r="N143" s="117"/>
      <c r="O143" s="117"/>
      <c r="P143" s="117"/>
      <c r="Q143" s="117"/>
      <c r="R143" s="117"/>
      <c r="S143" s="117"/>
      <c r="T143" s="117"/>
      <c r="U143" s="117"/>
      <c r="V143" s="117"/>
      <c r="W143" s="117"/>
      <c r="X143" s="117"/>
      <c r="Y143" s="117"/>
      <c r="Z143" s="117"/>
      <c r="AA143" s="117"/>
      <c r="AB143" s="117"/>
      <c r="AC143" s="117"/>
      <c r="AD143" s="117"/>
      <c r="AE143" s="117"/>
      <c r="AF143" s="117"/>
      <c r="AG143" s="117"/>
      <c r="AH143" s="117"/>
      <c r="AI143" s="117"/>
      <c r="AJ143" s="117"/>
      <c r="AK143" s="117"/>
      <c r="AL143" s="117"/>
      <c r="AM143" s="117"/>
      <c r="AN143" s="117"/>
      <c r="AO143" s="117"/>
      <c r="AP143" s="117"/>
      <c r="AQ143" s="117"/>
      <c r="AR143" s="117"/>
      <c r="AS143" s="117"/>
      <c r="AT143" s="117"/>
      <c r="AU143" s="117"/>
      <c r="AV143" s="117"/>
      <c r="AW143" s="117"/>
      <c r="AX143" s="117"/>
      <c r="AY143" s="117"/>
      <c r="AZ143" s="117"/>
      <c r="BA143" s="117"/>
      <c r="BB143" s="117"/>
      <c r="BC143" s="117"/>
      <c r="BD143" s="117"/>
      <c r="BE143" s="117"/>
      <c r="BF143" s="117"/>
      <c r="BG143" s="117"/>
    </row>
    <row r="144" spans="1:59" x14ac:dyDescent="0.3">
      <c r="A144" s="139" t="s">
        <v>555</v>
      </c>
      <c r="B144" s="140" t="s">
        <v>689</v>
      </c>
      <c r="C144" s="141">
        <v>-374.96</v>
      </c>
      <c r="D144" s="141">
        <v>-374962.98</v>
      </c>
      <c r="E144" s="141"/>
      <c r="F144" s="141"/>
      <c r="G144" s="117"/>
      <c r="H144" s="117"/>
      <c r="I144" s="117"/>
      <c r="J144" s="117"/>
      <c r="K144" s="117"/>
      <c r="L144" s="117"/>
      <c r="M144" s="117"/>
      <c r="N144" s="117"/>
      <c r="O144" s="117"/>
      <c r="P144" s="117"/>
      <c r="Q144" s="117"/>
      <c r="R144" s="117"/>
      <c r="S144" s="117"/>
      <c r="T144" s="117"/>
      <c r="U144" s="117"/>
      <c r="V144" s="117"/>
      <c r="W144" s="117"/>
      <c r="X144" s="117"/>
      <c r="Y144" s="117"/>
      <c r="Z144" s="117"/>
      <c r="AA144" s="117"/>
      <c r="AB144" s="117"/>
      <c r="AC144" s="117"/>
      <c r="AD144" s="117"/>
      <c r="AE144" s="117"/>
      <c r="AF144" s="117"/>
      <c r="AG144" s="117"/>
      <c r="AH144" s="117"/>
      <c r="AI144" s="117"/>
      <c r="AJ144" s="117"/>
      <c r="AK144" s="117"/>
      <c r="AL144" s="117"/>
      <c r="AM144" s="117"/>
      <c r="AN144" s="117"/>
      <c r="AO144" s="117"/>
      <c r="AP144" s="117"/>
      <c r="AQ144" s="117"/>
      <c r="AR144" s="117"/>
      <c r="AS144" s="117"/>
      <c r="AT144" s="117"/>
      <c r="AU144" s="117"/>
      <c r="AV144" s="117"/>
      <c r="AW144" s="117"/>
      <c r="AX144" s="117"/>
      <c r="AY144" s="117"/>
      <c r="AZ144" s="117"/>
      <c r="BA144" s="117"/>
      <c r="BB144" s="117"/>
      <c r="BC144" s="117"/>
      <c r="BD144" s="117"/>
      <c r="BE144" s="117"/>
      <c r="BF144" s="117"/>
      <c r="BG144" s="117"/>
    </row>
    <row r="145" spans="1:59" x14ac:dyDescent="0.3">
      <c r="A145" s="139" t="s">
        <v>687</v>
      </c>
      <c r="B145" s="140" t="s">
        <v>688</v>
      </c>
      <c r="C145" s="141">
        <v>374.96</v>
      </c>
      <c r="D145" s="141">
        <v>374962.98</v>
      </c>
      <c r="E145" s="141"/>
      <c r="F145" s="141"/>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c r="AG145" s="117"/>
      <c r="AH145" s="117"/>
      <c r="AI145" s="117"/>
      <c r="AJ145" s="117"/>
      <c r="AK145" s="117"/>
      <c r="AL145" s="117"/>
      <c r="AM145" s="117"/>
      <c r="AN145" s="117"/>
      <c r="AO145" s="117"/>
      <c r="AP145" s="117"/>
      <c r="AQ145" s="117"/>
      <c r="AR145" s="117"/>
      <c r="AS145" s="117"/>
      <c r="AT145" s="117"/>
      <c r="AU145" s="117"/>
      <c r="AV145" s="117"/>
      <c r="AW145" s="117"/>
      <c r="AX145" s="117"/>
      <c r="AY145" s="117"/>
      <c r="AZ145" s="117"/>
      <c r="BA145" s="117"/>
      <c r="BB145" s="117"/>
      <c r="BC145" s="117"/>
      <c r="BD145" s="117"/>
      <c r="BE145" s="117"/>
      <c r="BF145" s="117"/>
      <c r="BG145" s="117"/>
    </row>
    <row r="146" spans="1:59" ht="37.5" x14ac:dyDescent="0.3">
      <c r="A146" s="139" t="s">
        <v>726</v>
      </c>
      <c r="B146" s="140" t="s">
        <v>707</v>
      </c>
      <c r="C146" s="141">
        <v>500</v>
      </c>
      <c r="D146" s="141">
        <v>500000</v>
      </c>
      <c r="E146" s="141"/>
      <c r="F146" s="141"/>
      <c r="G146" s="117"/>
      <c r="H146" s="117"/>
      <c r="I146" s="117"/>
      <c r="J146" s="117"/>
      <c r="K146" s="117"/>
      <c r="L146" s="117"/>
      <c r="M146" s="117"/>
      <c r="N146" s="117"/>
      <c r="O146" s="117"/>
      <c r="P146" s="117"/>
      <c r="Q146" s="117"/>
      <c r="R146" s="117"/>
      <c r="S146" s="117"/>
      <c r="T146" s="117"/>
      <c r="U146" s="117"/>
      <c r="V146" s="117"/>
      <c r="W146" s="117"/>
      <c r="X146" s="117"/>
      <c r="Y146" s="117"/>
      <c r="Z146" s="117"/>
      <c r="AA146" s="117"/>
      <c r="AB146" s="117"/>
      <c r="AC146" s="117"/>
      <c r="AD146" s="117"/>
      <c r="AE146" s="117"/>
      <c r="AF146" s="117"/>
      <c r="AG146" s="117"/>
      <c r="AH146" s="117"/>
      <c r="AI146" s="117"/>
      <c r="AJ146" s="117"/>
      <c r="AK146" s="117"/>
      <c r="AL146" s="117"/>
      <c r="AM146" s="117"/>
      <c r="AN146" s="117"/>
      <c r="AO146" s="117"/>
      <c r="AP146" s="117"/>
      <c r="AQ146" s="117"/>
      <c r="AR146" s="117"/>
      <c r="AS146" s="117"/>
      <c r="AT146" s="117"/>
      <c r="AU146" s="117"/>
      <c r="AV146" s="117"/>
      <c r="AW146" s="117"/>
      <c r="AX146" s="117"/>
      <c r="AY146" s="117"/>
      <c r="AZ146" s="117"/>
      <c r="BA146" s="117"/>
      <c r="BB146" s="117"/>
      <c r="BC146" s="117"/>
      <c r="BD146" s="117"/>
      <c r="BE146" s="117"/>
      <c r="BF146" s="117"/>
      <c r="BG146" s="117"/>
    </row>
    <row r="147" spans="1:59" x14ac:dyDescent="0.3">
      <c r="A147" s="139" t="s">
        <v>726</v>
      </c>
      <c r="B147" s="140" t="s">
        <v>708</v>
      </c>
      <c r="C147" s="141">
        <v>-158.22</v>
      </c>
      <c r="D147" s="141">
        <v>-158219.04</v>
      </c>
      <c r="E147" s="141"/>
      <c r="F147" s="141"/>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c r="AG147" s="117"/>
      <c r="AH147" s="117"/>
      <c r="AI147" s="117"/>
      <c r="AJ147" s="117"/>
      <c r="AK147" s="117"/>
      <c r="AL147" s="117"/>
      <c r="AM147" s="117"/>
      <c r="AN147" s="117"/>
      <c r="AO147" s="117"/>
      <c r="AP147" s="117"/>
      <c r="AQ147" s="117"/>
      <c r="AR147" s="117"/>
      <c r="AS147" s="117"/>
      <c r="AT147" s="117"/>
      <c r="AU147" s="117"/>
      <c r="AV147" s="117"/>
      <c r="AW147" s="117"/>
      <c r="AX147" s="117"/>
      <c r="AY147" s="117"/>
      <c r="AZ147" s="117"/>
      <c r="BA147" s="117"/>
      <c r="BB147" s="117"/>
      <c r="BC147" s="117"/>
      <c r="BD147" s="117"/>
      <c r="BE147" s="117"/>
      <c r="BF147" s="117"/>
      <c r="BG147" s="117"/>
    </row>
    <row r="148" spans="1:59" ht="37.5" x14ac:dyDescent="0.3">
      <c r="A148" s="139" t="s">
        <v>555</v>
      </c>
      <c r="B148" s="140" t="s">
        <v>715</v>
      </c>
      <c r="C148" s="141">
        <v>-76</v>
      </c>
      <c r="D148" s="141">
        <v>-76000</v>
      </c>
      <c r="E148" s="141"/>
      <c r="F148" s="141"/>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c r="AC148" s="117"/>
      <c r="AD148" s="117"/>
      <c r="AE148" s="117"/>
      <c r="AF148" s="117"/>
      <c r="AG148" s="117"/>
      <c r="AH148" s="117"/>
      <c r="AI148" s="117"/>
      <c r="AJ148" s="117"/>
      <c r="AK148" s="117"/>
      <c r="AL148" s="117"/>
      <c r="AM148" s="117"/>
      <c r="AN148" s="117"/>
      <c r="AO148" s="117"/>
      <c r="AP148" s="117"/>
      <c r="AQ148" s="117"/>
      <c r="AR148" s="117"/>
      <c r="AS148" s="117"/>
      <c r="AT148" s="117"/>
      <c r="AU148" s="117"/>
      <c r="AV148" s="117"/>
      <c r="AW148" s="117"/>
      <c r="AX148" s="117"/>
      <c r="AY148" s="117"/>
      <c r="AZ148" s="117"/>
      <c r="BA148" s="117"/>
      <c r="BB148" s="117"/>
      <c r="BC148" s="117"/>
      <c r="BD148" s="117"/>
      <c r="BE148" s="117"/>
      <c r="BF148" s="117"/>
      <c r="BG148" s="117"/>
    </row>
    <row r="149" spans="1:59" x14ac:dyDescent="0.3">
      <c r="A149" s="139" t="s">
        <v>555</v>
      </c>
      <c r="B149" s="140" t="s">
        <v>689</v>
      </c>
      <c r="C149" s="152">
        <v>-1600</v>
      </c>
      <c r="D149" s="152">
        <v>-1600000</v>
      </c>
      <c r="E149" s="152"/>
      <c r="F149" s="152"/>
      <c r="G149" s="117"/>
      <c r="H149" s="117"/>
      <c r="I149" s="117"/>
      <c r="J149" s="117"/>
      <c r="K149" s="117"/>
      <c r="L149" s="117"/>
      <c r="M149" s="117"/>
      <c r="N149" s="117"/>
      <c r="O149" s="117"/>
      <c r="P149" s="117"/>
      <c r="Q149" s="117"/>
      <c r="R149" s="117"/>
      <c r="S149" s="117"/>
      <c r="T149" s="117"/>
      <c r="U149" s="117"/>
      <c r="V149" s="117"/>
      <c r="W149" s="117"/>
      <c r="X149" s="117"/>
      <c r="Y149" s="117"/>
      <c r="Z149" s="117"/>
      <c r="AA149" s="117"/>
      <c r="AB149" s="117"/>
      <c r="AC149" s="117"/>
      <c r="AD149" s="117"/>
      <c r="AE149" s="117"/>
      <c r="AF149" s="117"/>
      <c r="AG149" s="117"/>
      <c r="AH149" s="117"/>
      <c r="AI149" s="117"/>
      <c r="AJ149" s="117"/>
      <c r="AK149" s="117"/>
      <c r="AL149" s="117"/>
      <c r="AM149" s="117"/>
      <c r="AN149" s="117"/>
      <c r="AO149" s="117"/>
      <c r="AP149" s="117"/>
      <c r="AQ149" s="117"/>
      <c r="AR149" s="117"/>
      <c r="AS149" s="117"/>
      <c r="AT149" s="117"/>
      <c r="AU149" s="117"/>
      <c r="AV149" s="117"/>
      <c r="AW149" s="117"/>
      <c r="AX149" s="117"/>
      <c r="AY149" s="117"/>
      <c r="AZ149" s="117"/>
      <c r="BA149" s="117"/>
      <c r="BB149" s="117"/>
      <c r="BC149" s="117"/>
      <c r="BD149" s="117"/>
      <c r="BE149" s="117"/>
      <c r="BF149" s="117"/>
      <c r="BG149" s="117"/>
    </row>
    <row r="150" spans="1:59" x14ac:dyDescent="0.3">
      <c r="A150" s="139" t="s">
        <v>726</v>
      </c>
      <c r="B150" s="140" t="s">
        <v>773</v>
      </c>
      <c r="C150" s="152">
        <v>-318.81</v>
      </c>
      <c r="D150" s="152">
        <v>-318812.06</v>
      </c>
      <c r="E150" s="152"/>
      <c r="F150" s="152"/>
      <c r="G150" s="117"/>
      <c r="H150" s="117"/>
      <c r="I150" s="117"/>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c r="AJ150" s="117"/>
      <c r="AK150" s="117"/>
      <c r="AL150" s="117"/>
      <c r="AM150" s="117"/>
      <c r="AN150" s="117"/>
      <c r="AO150" s="117"/>
      <c r="AP150" s="117"/>
      <c r="AQ150" s="117"/>
      <c r="AR150" s="117"/>
      <c r="AS150" s="117"/>
      <c r="AT150" s="117"/>
      <c r="AU150" s="117"/>
      <c r="AV150" s="117"/>
      <c r="AW150" s="117"/>
      <c r="AX150" s="117"/>
      <c r="AY150" s="117"/>
      <c r="AZ150" s="117"/>
      <c r="BA150" s="117"/>
      <c r="BB150" s="117"/>
      <c r="BC150" s="117"/>
      <c r="BD150" s="117"/>
      <c r="BE150" s="117"/>
      <c r="BF150" s="117"/>
      <c r="BG150" s="117"/>
    </row>
    <row r="151" spans="1:59" ht="37.5" x14ac:dyDescent="0.3">
      <c r="A151" s="139" t="s">
        <v>555</v>
      </c>
      <c r="B151" s="140" t="s">
        <v>806</v>
      </c>
      <c r="C151" s="141">
        <v>-916.6</v>
      </c>
      <c r="D151" s="141">
        <v>-916601.15</v>
      </c>
      <c r="E151" s="141"/>
      <c r="F151" s="141"/>
      <c r="G151" s="117"/>
      <c r="H151" s="117"/>
      <c r="I151" s="117"/>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c r="AJ151" s="117"/>
      <c r="AK151" s="117"/>
      <c r="AL151" s="117"/>
      <c r="AM151" s="117"/>
      <c r="AN151" s="117"/>
      <c r="AO151" s="117"/>
      <c r="AP151" s="117"/>
      <c r="AQ151" s="117"/>
      <c r="AR151" s="117"/>
      <c r="AS151" s="117"/>
      <c r="AT151" s="117"/>
      <c r="AU151" s="117"/>
      <c r="AV151" s="117"/>
      <c r="AW151" s="117"/>
      <c r="AX151" s="117"/>
      <c r="AY151" s="117"/>
      <c r="AZ151" s="117"/>
      <c r="BA151" s="117"/>
      <c r="BB151" s="117"/>
      <c r="BC151" s="117"/>
      <c r="BD151" s="117"/>
      <c r="BE151" s="117"/>
      <c r="BF151" s="117"/>
      <c r="BG151" s="117"/>
    </row>
    <row r="152" spans="1:59" x14ac:dyDescent="0.3">
      <c r="A152" s="143"/>
      <c r="B152" s="3"/>
      <c r="C152" s="129"/>
      <c r="D152" s="129"/>
      <c r="F152" s="129"/>
      <c r="G152" s="117"/>
      <c r="H152" s="117"/>
      <c r="I152" s="117"/>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c r="AJ152" s="117"/>
      <c r="AK152" s="117"/>
      <c r="AL152" s="117"/>
      <c r="AM152" s="117"/>
      <c r="AN152" s="117"/>
      <c r="AO152" s="117"/>
      <c r="AP152" s="117"/>
      <c r="AQ152" s="117"/>
      <c r="AR152" s="117"/>
      <c r="AS152" s="117"/>
      <c r="AT152" s="117"/>
      <c r="AU152" s="117"/>
      <c r="AV152" s="117"/>
      <c r="AW152" s="117"/>
      <c r="AX152" s="117"/>
      <c r="AY152" s="117"/>
      <c r="AZ152" s="117"/>
      <c r="BA152" s="117"/>
      <c r="BB152" s="117"/>
      <c r="BC152" s="117"/>
      <c r="BD152" s="117"/>
      <c r="BE152" s="117"/>
      <c r="BF152" s="117"/>
      <c r="BG152" s="117"/>
    </row>
    <row r="153" spans="1:59" x14ac:dyDescent="0.3">
      <c r="A153" s="143"/>
      <c r="B153" s="3"/>
      <c r="C153" s="129"/>
      <c r="D153" s="129"/>
      <c r="F153" s="129"/>
      <c r="G153" s="117"/>
      <c r="H153" s="117"/>
      <c r="I153" s="117"/>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c r="AJ153" s="117"/>
      <c r="AK153" s="117"/>
      <c r="AL153" s="117"/>
      <c r="AM153" s="117"/>
      <c r="AN153" s="117"/>
      <c r="AO153" s="117"/>
      <c r="AP153" s="117"/>
      <c r="AQ153" s="117"/>
      <c r="AR153" s="117"/>
      <c r="AS153" s="117"/>
      <c r="AT153" s="117"/>
      <c r="AU153" s="117"/>
      <c r="AV153" s="117"/>
      <c r="AW153" s="117"/>
      <c r="AX153" s="117"/>
      <c r="AY153" s="117"/>
      <c r="AZ153" s="117"/>
      <c r="BA153" s="117"/>
      <c r="BB153" s="117"/>
      <c r="BC153" s="117"/>
      <c r="BD153" s="117"/>
      <c r="BE153" s="117"/>
      <c r="BF153" s="117"/>
      <c r="BG153" s="117"/>
    </row>
    <row r="154" spans="1:59" x14ac:dyDescent="0.3">
      <c r="A154" s="143"/>
      <c r="B154" s="3"/>
      <c r="C154" s="129"/>
      <c r="D154" s="129"/>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AJ154" s="117"/>
      <c r="AK154" s="117"/>
      <c r="AL154" s="117"/>
      <c r="AM154" s="117"/>
      <c r="AN154" s="117"/>
      <c r="AO154" s="117"/>
      <c r="AP154" s="117"/>
      <c r="AQ154" s="117"/>
      <c r="AR154" s="117"/>
      <c r="AS154" s="117"/>
      <c r="AT154" s="117"/>
      <c r="AU154" s="117"/>
      <c r="AV154" s="117"/>
      <c r="AW154" s="117"/>
      <c r="AX154" s="117"/>
      <c r="AY154" s="117"/>
      <c r="AZ154" s="117"/>
      <c r="BA154" s="117"/>
      <c r="BB154" s="117"/>
      <c r="BC154" s="117"/>
      <c r="BD154" s="117"/>
      <c r="BE154" s="117"/>
      <c r="BF154" s="117"/>
      <c r="BG154" s="117"/>
    </row>
    <row r="155" spans="1:59" x14ac:dyDescent="0.3">
      <c r="B155" s="149"/>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AJ155" s="117"/>
      <c r="AK155" s="117"/>
      <c r="AL155" s="117"/>
      <c r="AM155" s="117"/>
      <c r="AN155" s="117"/>
      <c r="AO155" s="117"/>
      <c r="AP155" s="117"/>
      <c r="AQ155" s="117"/>
      <c r="AR155" s="117"/>
      <c r="AS155" s="117"/>
      <c r="AT155" s="117"/>
      <c r="AU155" s="117"/>
      <c r="AV155" s="117"/>
      <c r="AW155" s="117"/>
      <c r="AX155" s="117"/>
      <c r="AY155" s="117"/>
      <c r="AZ155" s="117"/>
      <c r="BA155" s="117"/>
      <c r="BB155" s="117"/>
      <c r="BC155" s="117"/>
      <c r="BD155" s="117"/>
      <c r="BE155" s="117"/>
      <c r="BF155" s="117"/>
      <c r="BG155" s="117"/>
    </row>
    <row r="156" spans="1:59" x14ac:dyDescent="0.3">
      <c r="A156" s="123" t="s">
        <v>638</v>
      </c>
      <c r="B156" s="138"/>
      <c r="C156" s="125">
        <f>C157+C158+C159+C160+C161+C162+C163+C164+C165+C166+C167+C168+C169+C170+C171+C172+C173+C174+C175+C176</f>
        <v>5264.22</v>
      </c>
      <c r="D156" s="125">
        <f t="shared" ref="D156:F156" si="25">D157+D158+D159+D160+D161+D162+D163+D164+D165+D166+D167+D168+D169+D170+D171+D172+D173+D174+D175+D176</f>
        <v>5264219.04</v>
      </c>
      <c r="E156" s="125">
        <f t="shared" si="25"/>
        <v>0</v>
      </c>
      <c r="F156" s="125">
        <f t="shared" si="25"/>
        <v>0</v>
      </c>
      <c r="G156" s="117"/>
      <c r="H156" s="117"/>
      <c r="I156" s="117"/>
      <c r="J156" s="117"/>
      <c r="K156" s="117"/>
      <c r="L156" s="117"/>
      <c r="M156" s="117"/>
      <c r="N156" s="117"/>
      <c r="O156" s="117"/>
      <c r="P156" s="117"/>
      <c r="Q156" s="117"/>
      <c r="R156" s="117"/>
      <c r="S156" s="117"/>
      <c r="T156" s="117"/>
      <c r="U156" s="117"/>
      <c r="V156" s="117"/>
      <c r="W156" s="117"/>
      <c r="X156" s="117"/>
      <c r="Y156" s="117"/>
      <c r="Z156" s="117"/>
      <c r="AA156" s="117"/>
      <c r="AB156" s="117"/>
      <c r="AC156" s="117"/>
      <c r="AD156" s="117"/>
      <c r="AE156" s="117"/>
      <c r="AF156" s="117"/>
      <c r="AG156" s="117"/>
      <c r="AH156" s="117"/>
      <c r="AI156" s="117"/>
      <c r="AJ156" s="117"/>
      <c r="AK156" s="117"/>
      <c r="AL156" s="117"/>
      <c r="AM156" s="117"/>
      <c r="AN156" s="117"/>
      <c r="AO156" s="117"/>
      <c r="AP156" s="117"/>
      <c r="AQ156" s="117"/>
      <c r="AR156" s="117"/>
      <c r="AS156" s="117"/>
      <c r="AT156" s="117"/>
      <c r="AU156" s="117"/>
      <c r="AV156" s="117"/>
      <c r="AW156" s="117"/>
      <c r="AX156" s="117"/>
      <c r="AY156" s="117"/>
      <c r="AZ156" s="117"/>
      <c r="BA156" s="117"/>
      <c r="BB156" s="117"/>
      <c r="BC156" s="117"/>
      <c r="BD156" s="117"/>
      <c r="BE156" s="117"/>
      <c r="BF156" s="117"/>
      <c r="BG156" s="117"/>
    </row>
    <row r="157" spans="1:59" x14ac:dyDescent="0.3">
      <c r="A157" s="139" t="s">
        <v>830</v>
      </c>
      <c r="B157" s="138" t="s">
        <v>653</v>
      </c>
      <c r="C157" s="141">
        <v>158.22</v>
      </c>
      <c r="D157" s="141">
        <v>158219.04</v>
      </c>
      <c r="E157" s="141"/>
      <c r="F157" s="141"/>
      <c r="G157" s="117"/>
      <c r="H157" s="117"/>
      <c r="I157" s="117"/>
      <c r="J157" s="117"/>
      <c r="K157" s="117"/>
      <c r="L157" s="117"/>
      <c r="M157" s="117"/>
      <c r="N157" s="117"/>
      <c r="O157" s="117"/>
      <c r="P157" s="117"/>
      <c r="Q157" s="117"/>
      <c r="R157" s="117"/>
      <c r="S157" s="117"/>
      <c r="T157" s="117"/>
      <c r="U157" s="117"/>
      <c r="V157" s="117"/>
      <c r="W157" s="117"/>
      <c r="X157" s="117"/>
      <c r="Y157" s="117"/>
      <c r="Z157" s="117"/>
      <c r="AA157" s="117"/>
      <c r="AB157" s="117"/>
      <c r="AC157" s="117"/>
      <c r="AD157" s="117"/>
      <c r="AE157" s="117"/>
      <c r="AF157" s="117"/>
      <c r="AG157" s="117"/>
      <c r="AH157" s="117"/>
      <c r="AI157" s="117"/>
      <c r="AJ157" s="117"/>
      <c r="AK157" s="117"/>
      <c r="AL157" s="117"/>
      <c r="AM157" s="117"/>
      <c r="AN157" s="117"/>
      <c r="AO157" s="117"/>
      <c r="AP157" s="117"/>
      <c r="AQ157" s="117"/>
      <c r="AR157" s="117"/>
      <c r="AS157" s="117"/>
      <c r="AT157" s="117"/>
      <c r="AU157" s="117"/>
      <c r="AV157" s="117"/>
      <c r="AW157" s="117"/>
      <c r="AX157" s="117"/>
      <c r="AY157" s="117"/>
      <c r="AZ157" s="117"/>
      <c r="BA157" s="117"/>
      <c r="BB157" s="117"/>
      <c r="BC157" s="117"/>
      <c r="BD157" s="117"/>
      <c r="BE157" s="117"/>
      <c r="BF157" s="117"/>
      <c r="BG157" s="117"/>
    </row>
    <row r="158" spans="1:59" ht="93.75" x14ac:dyDescent="0.3">
      <c r="A158" s="139" t="s">
        <v>556</v>
      </c>
      <c r="B158" s="138" t="s">
        <v>701</v>
      </c>
      <c r="C158" s="141">
        <v>30</v>
      </c>
      <c r="D158" s="141">
        <v>30000</v>
      </c>
      <c r="E158" s="141"/>
      <c r="F158" s="141"/>
      <c r="G158" s="117"/>
      <c r="H158" s="117"/>
      <c r="I158" s="117"/>
      <c r="J158" s="117"/>
      <c r="K158" s="117"/>
      <c r="L158" s="117"/>
      <c r="M158" s="117"/>
      <c r="N158" s="117"/>
      <c r="O158" s="117"/>
      <c r="P158" s="117"/>
      <c r="Q158" s="117"/>
      <c r="R158" s="117"/>
      <c r="S158" s="117"/>
      <c r="T158" s="117"/>
      <c r="U158" s="117"/>
      <c r="V158" s="117"/>
      <c r="W158" s="117"/>
      <c r="X158" s="117"/>
      <c r="Y158" s="117"/>
      <c r="Z158" s="117"/>
      <c r="AA158" s="117"/>
      <c r="AB158" s="117"/>
      <c r="AC158" s="117"/>
      <c r="AD158" s="117"/>
      <c r="AE158" s="117"/>
      <c r="AF158" s="117"/>
      <c r="AG158" s="117"/>
      <c r="AH158" s="117"/>
      <c r="AI158" s="117"/>
      <c r="AJ158" s="117"/>
      <c r="AK158" s="117"/>
      <c r="AL158" s="117"/>
      <c r="AM158" s="117"/>
      <c r="AN158" s="117"/>
      <c r="AO158" s="117"/>
      <c r="AP158" s="117"/>
      <c r="AQ158" s="117"/>
      <c r="AR158" s="117"/>
      <c r="AS158" s="117"/>
      <c r="AT158" s="117"/>
      <c r="AU158" s="117"/>
      <c r="AV158" s="117"/>
      <c r="AW158" s="117"/>
      <c r="AX158" s="117"/>
      <c r="AY158" s="117"/>
      <c r="AZ158" s="117"/>
      <c r="BA158" s="117"/>
      <c r="BB158" s="117"/>
      <c r="BC158" s="117"/>
      <c r="BD158" s="117"/>
      <c r="BE158" s="117"/>
      <c r="BF158" s="117"/>
      <c r="BG158" s="117"/>
    </row>
    <row r="159" spans="1:59" x14ac:dyDescent="0.3">
      <c r="A159" s="139" t="s">
        <v>716</v>
      </c>
      <c r="B159" s="138" t="s">
        <v>717</v>
      </c>
      <c r="C159" s="141">
        <v>76</v>
      </c>
      <c r="D159" s="141">
        <v>76000</v>
      </c>
      <c r="E159" s="141"/>
      <c r="F159" s="141"/>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17"/>
      <c r="AH159" s="117"/>
      <c r="AI159" s="117"/>
      <c r="AJ159" s="117"/>
      <c r="AK159" s="117"/>
      <c r="AL159" s="117"/>
      <c r="AM159" s="117"/>
      <c r="AN159" s="117"/>
      <c r="AO159" s="117"/>
      <c r="AP159" s="117"/>
      <c r="AQ159" s="117"/>
      <c r="AR159" s="117"/>
      <c r="AS159" s="117"/>
      <c r="AT159" s="117"/>
      <c r="AU159" s="117"/>
      <c r="AV159" s="117"/>
      <c r="AW159" s="117"/>
      <c r="AX159" s="117"/>
      <c r="AY159" s="117"/>
      <c r="AZ159" s="117"/>
      <c r="BA159" s="117"/>
      <c r="BB159" s="117"/>
      <c r="BC159" s="117"/>
      <c r="BD159" s="117"/>
      <c r="BE159" s="117"/>
      <c r="BF159" s="117"/>
      <c r="BG159" s="117"/>
    </row>
    <row r="160" spans="1:59" x14ac:dyDescent="0.3">
      <c r="A160" s="139" t="s">
        <v>610</v>
      </c>
      <c r="B160" s="138" t="s">
        <v>793</v>
      </c>
      <c r="C160" s="152">
        <v>10.29</v>
      </c>
      <c r="D160" s="152">
        <v>10287.18</v>
      </c>
      <c r="E160" s="152"/>
      <c r="F160" s="152"/>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7"/>
      <c r="AH160" s="117"/>
      <c r="AI160" s="117"/>
      <c r="AJ160" s="117"/>
      <c r="AK160" s="117"/>
      <c r="AL160" s="117"/>
      <c r="AM160" s="117"/>
      <c r="AN160" s="117"/>
      <c r="AO160" s="117"/>
      <c r="AP160" s="117"/>
      <c r="AQ160" s="117"/>
      <c r="AR160" s="117"/>
      <c r="AS160" s="117"/>
      <c r="AT160" s="117"/>
      <c r="AU160" s="117"/>
      <c r="AV160" s="117"/>
      <c r="AW160" s="117"/>
      <c r="AX160" s="117"/>
      <c r="AY160" s="117"/>
      <c r="AZ160" s="117"/>
      <c r="BA160" s="117"/>
      <c r="BB160" s="117"/>
      <c r="BC160" s="117"/>
      <c r="BD160" s="117"/>
      <c r="BE160" s="117"/>
      <c r="BF160" s="117"/>
      <c r="BG160" s="117"/>
    </row>
    <row r="161" spans="1:59" ht="75" x14ac:dyDescent="0.3">
      <c r="A161" s="139" t="s">
        <v>556</v>
      </c>
      <c r="B161" s="138" t="s">
        <v>794</v>
      </c>
      <c r="C161" s="152">
        <v>-99.35</v>
      </c>
      <c r="D161" s="152">
        <v>-99352.7</v>
      </c>
      <c r="E161" s="152"/>
      <c r="F161" s="152"/>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17"/>
      <c r="AH161" s="117"/>
      <c r="AI161" s="117"/>
      <c r="AJ161" s="117"/>
      <c r="AK161" s="117"/>
      <c r="AL161" s="117"/>
      <c r="AM161" s="117"/>
      <c r="AN161" s="117"/>
      <c r="AO161" s="117"/>
      <c r="AP161" s="117"/>
      <c r="AQ161" s="117"/>
      <c r="AR161" s="117"/>
      <c r="AS161" s="117"/>
      <c r="AT161" s="117"/>
      <c r="AU161" s="117"/>
      <c r="AV161" s="117"/>
      <c r="AW161" s="117"/>
      <c r="AX161" s="117"/>
      <c r="AY161" s="117"/>
      <c r="AZ161" s="117"/>
      <c r="BA161" s="117"/>
      <c r="BB161" s="117"/>
      <c r="BC161" s="117"/>
      <c r="BD161" s="117"/>
      <c r="BE161" s="117"/>
      <c r="BF161" s="117"/>
      <c r="BG161" s="117"/>
    </row>
    <row r="162" spans="1:59" x14ac:dyDescent="0.3">
      <c r="A162" s="139" t="s">
        <v>727</v>
      </c>
      <c r="B162" s="138" t="s">
        <v>795</v>
      </c>
      <c r="C162" s="152">
        <v>1.57</v>
      </c>
      <c r="D162" s="152">
        <v>1571.82</v>
      </c>
      <c r="E162" s="152"/>
      <c r="F162" s="152"/>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c r="AC162" s="117"/>
      <c r="AD162" s="117"/>
      <c r="AE162" s="117"/>
      <c r="AF162" s="117"/>
      <c r="AG162" s="117"/>
      <c r="AH162" s="117"/>
      <c r="AI162" s="117"/>
      <c r="AJ162" s="117"/>
      <c r="AK162" s="117"/>
      <c r="AL162" s="117"/>
      <c r="AM162" s="117"/>
      <c r="AN162" s="117"/>
      <c r="AO162" s="117"/>
      <c r="AP162" s="117"/>
      <c r="AQ162" s="117"/>
      <c r="AR162" s="117"/>
      <c r="AS162" s="117"/>
      <c r="AT162" s="117"/>
      <c r="AU162" s="117"/>
      <c r="AV162" s="117"/>
      <c r="AW162" s="117"/>
      <c r="AX162" s="117"/>
      <c r="AY162" s="117"/>
      <c r="AZ162" s="117"/>
      <c r="BA162" s="117"/>
      <c r="BB162" s="117"/>
      <c r="BC162" s="117"/>
      <c r="BD162" s="117"/>
      <c r="BE162" s="117"/>
      <c r="BF162" s="117"/>
      <c r="BG162" s="117"/>
    </row>
    <row r="163" spans="1:59" ht="37.5" x14ac:dyDescent="0.3">
      <c r="A163" s="139" t="s">
        <v>560</v>
      </c>
      <c r="B163" s="138" t="s">
        <v>796</v>
      </c>
      <c r="C163" s="152">
        <v>-1.31</v>
      </c>
      <c r="D163" s="152">
        <v>-1310</v>
      </c>
      <c r="E163" s="152"/>
      <c r="F163" s="152"/>
      <c r="G163" s="117"/>
      <c r="H163" s="117"/>
      <c r="I163" s="117"/>
      <c r="J163" s="117"/>
      <c r="K163" s="117"/>
      <c r="L163" s="117"/>
      <c r="M163" s="117"/>
      <c r="N163" s="117"/>
      <c r="O163" s="117"/>
      <c r="P163" s="117"/>
      <c r="Q163" s="117"/>
      <c r="R163" s="117"/>
      <c r="S163" s="117"/>
      <c r="T163" s="117"/>
      <c r="U163" s="117"/>
      <c r="V163" s="117"/>
      <c r="W163" s="117"/>
      <c r="X163" s="117"/>
      <c r="Y163" s="117"/>
      <c r="Z163" s="117"/>
      <c r="AA163" s="117"/>
      <c r="AB163" s="117"/>
      <c r="AC163" s="117"/>
      <c r="AD163" s="117"/>
      <c r="AE163" s="117"/>
      <c r="AF163" s="117"/>
      <c r="AG163" s="117"/>
      <c r="AH163" s="117"/>
      <c r="AI163" s="117"/>
      <c r="AJ163" s="117"/>
      <c r="AK163" s="117"/>
      <c r="AL163" s="117"/>
      <c r="AM163" s="117"/>
      <c r="AN163" s="117"/>
      <c r="AO163" s="117"/>
      <c r="AP163" s="117"/>
      <c r="AQ163" s="117"/>
      <c r="AR163" s="117"/>
      <c r="AS163" s="117"/>
      <c r="AT163" s="117"/>
      <c r="AU163" s="117"/>
      <c r="AV163" s="117"/>
      <c r="AW163" s="117"/>
      <c r="AX163" s="117"/>
      <c r="AY163" s="117"/>
      <c r="AZ163" s="117"/>
      <c r="BA163" s="117"/>
      <c r="BB163" s="117"/>
      <c r="BC163" s="117"/>
      <c r="BD163" s="117"/>
      <c r="BE163" s="117"/>
      <c r="BF163" s="117"/>
      <c r="BG163" s="117"/>
    </row>
    <row r="164" spans="1:59" x14ac:dyDescent="0.3">
      <c r="A164" s="139" t="s">
        <v>557</v>
      </c>
      <c r="B164" s="138" t="s">
        <v>797</v>
      </c>
      <c r="C164" s="152">
        <v>88.8</v>
      </c>
      <c r="D164" s="152">
        <v>88803.7</v>
      </c>
      <c r="E164" s="152"/>
      <c r="F164" s="152"/>
      <c r="G164" s="117"/>
      <c r="H164" s="117"/>
      <c r="I164" s="117"/>
      <c r="J164" s="117"/>
      <c r="K164" s="117"/>
      <c r="L164" s="117"/>
      <c r="M164" s="117"/>
      <c r="N164" s="117"/>
      <c r="O164" s="117"/>
      <c r="P164" s="117"/>
      <c r="Q164" s="117"/>
      <c r="R164" s="117"/>
      <c r="S164" s="117"/>
      <c r="T164" s="117"/>
      <c r="U164" s="117"/>
      <c r="V164" s="117"/>
      <c r="W164" s="117"/>
      <c r="X164" s="117"/>
      <c r="Y164" s="117"/>
      <c r="Z164" s="117"/>
      <c r="AA164" s="117"/>
      <c r="AB164" s="117"/>
      <c r="AC164" s="117"/>
      <c r="AD164" s="117"/>
      <c r="AE164" s="117"/>
      <c r="AF164" s="117"/>
      <c r="AG164" s="117"/>
      <c r="AH164" s="117"/>
      <c r="AI164" s="117"/>
      <c r="AJ164" s="117"/>
      <c r="AK164" s="117"/>
      <c r="AL164" s="117"/>
      <c r="AM164" s="117"/>
      <c r="AN164" s="117"/>
      <c r="AO164" s="117"/>
      <c r="AP164" s="117"/>
      <c r="AQ164" s="117"/>
      <c r="AR164" s="117"/>
      <c r="AS164" s="117"/>
      <c r="AT164" s="117"/>
      <c r="AU164" s="117"/>
      <c r="AV164" s="117"/>
      <c r="AW164" s="117"/>
      <c r="AX164" s="117"/>
      <c r="AY164" s="117"/>
      <c r="AZ164" s="117"/>
      <c r="BA164" s="117"/>
      <c r="BB164" s="117"/>
      <c r="BC164" s="117"/>
      <c r="BD164" s="117"/>
      <c r="BE164" s="117"/>
      <c r="BF164" s="117"/>
      <c r="BG164" s="117"/>
    </row>
    <row r="165" spans="1:59" x14ac:dyDescent="0.3">
      <c r="A165" s="139" t="s">
        <v>611</v>
      </c>
      <c r="B165" s="138" t="s">
        <v>798</v>
      </c>
      <c r="C165" s="152">
        <v>5.59</v>
      </c>
      <c r="D165" s="152">
        <v>5586.2</v>
      </c>
      <c r="E165" s="152"/>
      <c r="F165" s="152"/>
      <c r="G165" s="117"/>
      <c r="H165" s="117"/>
      <c r="I165" s="117"/>
      <c r="J165" s="117"/>
      <c r="K165" s="117"/>
      <c r="L165" s="117"/>
      <c r="M165" s="117"/>
      <c r="N165" s="117"/>
      <c r="O165" s="117"/>
      <c r="P165" s="117"/>
      <c r="Q165" s="117"/>
      <c r="R165" s="117"/>
      <c r="S165" s="117"/>
      <c r="T165" s="117"/>
      <c r="U165" s="117"/>
      <c r="V165" s="117"/>
      <c r="W165" s="117"/>
      <c r="X165" s="117"/>
      <c r="Y165" s="117"/>
      <c r="Z165" s="117"/>
      <c r="AA165" s="117"/>
      <c r="AB165" s="117"/>
      <c r="AC165" s="117"/>
      <c r="AD165" s="117"/>
      <c r="AE165" s="117"/>
      <c r="AF165" s="117"/>
      <c r="AG165" s="117"/>
      <c r="AH165" s="117"/>
      <c r="AI165" s="117"/>
      <c r="AJ165" s="117"/>
      <c r="AK165" s="117"/>
      <c r="AL165" s="117"/>
      <c r="AM165" s="117"/>
      <c r="AN165" s="117"/>
      <c r="AO165" s="117"/>
      <c r="AP165" s="117"/>
      <c r="AQ165" s="117"/>
      <c r="AR165" s="117"/>
      <c r="AS165" s="117"/>
      <c r="AT165" s="117"/>
      <c r="AU165" s="117"/>
      <c r="AV165" s="117"/>
      <c r="AW165" s="117"/>
      <c r="AX165" s="117"/>
      <c r="AY165" s="117"/>
      <c r="AZ165" s="117"/>
      <c r="BA165" s="117"/>
      <c r="BB165" s="117"/>
      <c r="BC165" s="117"/>
      <c r="BD165" s="117"/>
      <c r="BE165" s="117"/>
      <c r="BF165" s="117"/>
      <c r="BG165" s="117"/>
    </row>
    <row r="166" spans="1:59" x14ac:dyDescent="0.3">
      <c r="A166" s="139" t="s">
        <v>612</v>
      </c>
      <c r="B166" s="138" t="s">
        <v>799</v>
      </c>
      <c r="C166" s="152">
        <v>-5.59</v>
      </c>
      <c r="D166" s="152">
        <v>-5586.2</v>
      </c>
      <c r="E166" s="152"/>
      <c r="F166" s="152"/>
      <c r="G166" s="117"/>
      <c r="H166" s="117"/>
      <c r="I166" s="117"/>
      <c r="J166" s="117"/>
      <c r="K166" s="117"/>
      <c r="L166" s="117"/>
      <c r="M166" s="117"/>
      <c r="N166" s="117"/>
      <c r="O166" s="117"/>
      <c r="P166" s="117"/>
      <c r="Q166" s="117"/>
      <c r="R166" s="117"/>
      <c r="S166" s="117"/>
      <c r="T166" s="117"/>
      <c r="U166" s="117"/>
      <c r="V166" s="117"/>
      <c r="W166" s="117"/>
      <c r="X166" s="117"/>
      <c r="Y166" s="117"/>
      <c r="Z166" s="117"/>
      <c r="AA166" s="117"/>
      <c r="AB166" s="117"/>
      <c r="AC166" s="117"/>
      <c r="AD166" s="117"/>
      <c r="AE166" s="117"/>
      <c r="AF166" s="117"/>
      <c r="AG166" s="117"/>
      <c r="AH166" s="117"/>
      <c r="AI166" s="117"/>
      <c r="AJ166" s="117"/>
      <c r="AK166" s="117"/>
      <c r="AL166" s="117"/>
      <c r="AM166" s="117"/>
      <c r="AN166" s="117"/>
      <c r="AO166" s="117"/>
      <c r="AP166" s="117"/>
      <c r="AQ166" s="117"/>
      <c r="AR166" s="117"/>
      <c r="AS166" s="117"/>
      <c r="AT166" s="117"/>
      <c r="AU166" s="117"/>
      <c r="AV166" s="117"/>
      <c r="AW166" s="117"/>
      <c r="AX166" s="117"/>
      <c r="AY166" s="117"/>
      <c r="AZ166" s="117"/>
      <c r="BA166" s="117"/>
      <c r="BB166" s="117"/>
      <c r="BC166" s="117"/>
      <c r="BD166" s="117"/>
      <c r="BE166" s="117"/>
      <c r="BF166" s="117"/>
      <c r="BG166" s="117"/>
    </row>
    <row r="167" spans="1:59" ht="37.5" x14ac:dyDescent="0.3">
      <c r="A167" s="139" t="s">
        <v>558</v>
      </c>
      <c r="B167" s="138" t="s">
        <v>802</v>
      </c>
      <c r="C167" s="152">
        <v>-0.39</v>
      </c>
      <c r="D167" s="152">
        <v>-390</v>
      </c>
      <c r="E167" s="152"/>
      <c r="F167" s="152"/>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17"/>
      <c r="AH167" s="117"/>
      <c r="AI167" s="117"/>
      <c r="AJ167" s="117"/>
      <c r="AK167" s="117"/>
      <c r="AL167" s="117"/>
      <c r="AM167" s="117"/>
      <c r="AN167" s="117"/>
      <c r="AO167" s="117"/>
      <c r="AP167" s="117"/>
      <c r="AQ167" s="117"/>
      <c r="AR167" s="117"/>
      <c r="AS167" s="117"/>
      <c r="AT167" s="117"/>
      <c r="AU167" s="117"/>
      <c r="AV167" s="117"/>
      <c r="AW167" s="117"/>
      <c r="AX167" s="117"/>
      <c r="AY167" s="117"/>
      <c r="AZ167" s="117"/>
      <c r="BA167" s="117"/>
      <c r="BB167" s="117"/>
      <c r="BC167" s="117"/>
      <c r="BD167" s="117"/>
      <c r="BE167" s="117"/>
      <c r="BF167" s="117"/>
      <c r="BG167" s="117"/>
    </row>
    <row r="168" spans="1:59" ht="37.5" x14ac:dyDescent="0.3">
      <c r="A168" s="139" t="s">
        <v>613</v>
      </c>
      <c r="B168" s="138" t="s">
        <v>802</v>
      </c>
      <c r="C168" s="152">
        <v>0.39</v>
      </c>
      <c r="D168" s="152">
        <v>390</v>
      </c>
      <c r="E168" s="152"/>
      <c r="F168" s="152"/>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c r="AC168" s="117"/>
      <c r="AD168" s="117"/>
      <c r="AE168" s="117"/>
      <c r="AF168" s="117"/>
      <c r="AG168" s="117"/>
      <c r="AH168" s="117"/>
      <c r="AI168" s="117"/>
      <c r="AJ168" s="117"/>
      <c r="AK168" s="117"/>
      <c r="AL168" s="117"/>
      <c r="AM168" s="117"/>
      <c r="AN168" s="117"/>
      <c r="AO168" s="117"/>
      <c r="AP168" s="117"/>
      <c r="AQ168" s="117"/>
      <c r="AR168" s="117"/>
      <c r="AS168" s="117"/>
      <c r="AT168" s="117"/>
      <c r="AU168" s="117"/>
      <c r="AV168" s="117"/>
      <c r="AW168" s="117"/>
      <c r="AX168" s="117"/>
      <c r="AY168" s="117"/>
      <c r="AZ168" s="117"/>
      <c r="BA168" s="117"/>
      <c r="BB168" s="117"/>
      <c r="BC168" s="117"/>
      <c r="BD168" s="117"/>
      <c r="BE168" s="117"/>
      <c r="BF168" s="117"/>
      <c r="BG168" s="117"/>
    </row>
    <row r="169" spans="1:59" x14ac:dyDescent="0.3">
      <c r="A169" s="139" t="s">
        <v>559</v>
      </c>
      <c r="B169" s="138" t="s">
        <v>800</v>
      </c>
      <c r="C169" s="152">
        <v>-22</v>
      </c>
      <c r="D169" s="152">
        <v>-22000</v>
      </c>
      <c r="E169" s="152"/>
      <c r="F169" s="152"/>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c r="AC169" s="117"/>
      <c r="AD169" s="117"/>
      <c r="AE169" s="117"/>
      <c r="AF169" s="117"/>
      <c r="AG169" s="117"/>
      <c r="AH169" s="117"/>
      <c r="AI169" s="117"/>
      <c r="AJ169" s="117"/>
      <c r="AK169" s="117"/>
      <c r="AL169" s="117"/>
      <c r="AM169" s="117"/>
      <c r="AN169" s="117"/>
      <c r="AO169" s="117"/>
      <c r="AP169" s="117"/>
      <c r="AQ169" s="117"/>
      <c r="AR169" s="117"/>
      <c r="AS169" s="117"/>
      <c r="AT169" s="117"/>
      <c r="AU169" s="117"/>
      <c r="AV169" s="117"/>
      <c r="AW169" s="117"/>
      <c r="AX169" s="117"/>
      <c r="AY169" s="117"/>
      <c r="AZ169" s="117"/>
      <c r="BA169" s="117"/>
      <c r="BB169" s="117"/>
      <c r="BC169" s="117"/>
      <c r="BD169" s="117"/>
      <c r="BE169" s="117"/>
      <c r="BF169" s="117"/>
      <c r="BG169" s="117"/>
    </row>
    <row r="170" spans="1:59" x14ac:dyDescent="0.3">
      <c r="A170" s="139" t="s">
        <v>632</v>
      </c>
      <c r="B170" s="138" t="s">
        <v>801</v>
      </c>
      <c r="C170" s="152">
        <v>22</v>
      </c>
      <c r="D170" s="152">
        <v>22000</v>
      </c>
      <c r="E170" s="152"/>
      <c r="F170" s="152"/>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c r="AC170" s="117"/>
      <c r="AD170" s="117"/>
      <c r="AE170" s="117"/>
      <c r="AF170" s="117"/>
      <c r="AG170" s="117"/>
      <c r="AH170" s="117"/>
      <c r="AI170" s="117"/>
      <c r="AJ170" s="117"/>
      <c r="AK170" s="117"/>
      <c r="AL170" s="117"/>
      <c r="AM170" s="117"/>
      <c r="AN170" s="117"/>
      <c r="AO170" s="117"/>
      <c r="AP170" s="117"/>
      <c r="AQ170" s="117"/>
      <c r="AR170" s="117"/>
      <c r="AS170" s="117"/>
      <c r="AT170" s="117"/>
      <c r="AU170" s="117"/>
      <c r="AV170" s="117"/>
      <c r="AW170" s="117"/>
      <c r="AX170" s="117"/>
      <c r="AY170" s="117"/>
      <c r="AZ170" s="117"/>
      <c r="BA170" s="117"/>
      <c r="BB170" s="117"/>
      <c r="BC170" s="117"/>
      <c r="BD170" s="117"/>
      <c r="BE170" s="117"/>
      <c r="BF170" s="117"/>
      <c r="BG170" s="117"/>
    </row>
    <row r="171" spans="1:59" ht="37.5" x14ac:dyDescent="0.3">
      <c r="A171" s="139" t="s">
        <v>728</v>
      </c>
      <c r="B171" s="138" t="s">
        <v>803</v>
      </c>
      <c r="C171" s="152">
        <v>-0.4</v>
      </c>
      <c r="D171" s="152">
        <v>-397.06</v>
      </c>
      <c r="E171" s="152"/>
      <c r="F171" s="152"/>
      <c r="G171" s="117"/>
      <c r="H171" s="117"/>
      <c r="I171" s="117"/>
      <c r="J171" s="117"/>
      <c r="K171" s="117"/>
      <c r="L171" s="117"/>
      <c r="M171" s="117"/>
      <c r="N171" s="117"/>
      <c r="O171" s="117"/>
      <c r="P171" s="117"/>
      <c r="Q171" s="117"/>
      <c r="R171" s="117"/>
      <c r="S171" s="117"/>
      <c r="T171" s="117"/>
      <c r="U171" s="117"/>
      <c r="V171" s="117"/>
      <c r="W171" s="117"/>
      <c r="X171" s="117"/>
      <c r="Y171" s="117"/>
      <c r="Z171" s="117"/>
      <c r="AA171" s="117"/>
      <c r="AB171" s="117"/>
      <c r="AC171" s="117"/>
      <c r="AD171" s="117"/>
      <c r="AE171" s="117"/>
      <c r="AF171" s="117"/>
      <c r="AG171" s="117"/>
      <c r="AH171" s="117"/>
      <c r="AI171" s="117"/>
      <c r="AJ171" s="117"/>
      <c r="AK171" s="117"/>
      <c r="AL171" s="117"/>
      <c r="AM171" s="117"/>
      <c r="AN171" s="117"/>
      <c r="AO171" s="117"/>
      <c r="AP171" s="117"/>
      <c r="AQ171" s="117"/>
      <c r="AR171" s="117"/>
      <c r="AS171" s="117"/>
      <c r="AT171" s="117"/>
      <c r="AU171" s="117"/>
      <c r="AV171" s="117"/>
      <c r="AW171" s="117"/>
      <c r="AX171" s="117"/>
      <c r="AY171" s="117"/>
      <c r="AZ171" s="117"/>
      <c r="BA171" s="117"/>
      <c r="BB171" s="117"/>
      <c r="BC171" s="117"/>
      <c r="BD171" s="117"/>
      <c r="BE171" s="117"/>
      <c r="BF171" s="117"/>
      <c r="BG171" s="117"/>
    </row>
    <row r="172" spans="1:59" ht="37.5" x14ac:dyDescent="0.3">
      <c r="A172" s="139" t="s">
        <v>614</v>
      </c>
      <c r="B172" s="138" t="s">
        <v>803</v>
      </c>
      <c r="C172" s="152">
        <v>0.4</v>
      </c>
      <c r="D172" s="152">
        <v>397.06</v>
      </c>
      <c r="E172" s="152"/>
      <c r="F172" s="152"/>
      <c r="G172" s="117"/>
      <c r="H172" s="117"/>
      <c r="I172" s="117"/>
      <c r="J172" s="117"/>
      <c r="K172" s="117"/>
      <c r="L172" s="117"/>
      <c r="M172" s="117"/>
      <c r="N172" s="117"/>
      <c r="O172" s="117"/>
      <c r="P172" s="117"/>
      <c r="Q172" s="117"/>
      <c r="R172" s="117"/>
      <c r="S172" s="117"/>
      <c r="T172" s="117"/>
      <c r="U172" s="117"/>
      <c r="V172" s="117"/>
      <c r="W172" s="117"/>
      <c r="X172" s="117"/>
      <c r="Y172" s="117"/>
      <c r="Z172" s="117"/>
      <c r="AA172" s="117"/>
      <c r="AB172" s="117"/>
      <c r="AC172" s="117"/>
      <c r="AD172" s="117"/>
      <c r="AE172" s="117"/>
      <c r="AF172" s="117"/>
      <c r="AG172" s="117"/>
      <c r="AH172" s="117"/>
      <c r="AI172" s="117"/>
      <c r="AJ172" s="117"/>
      <c r="AK172" s="117"/>
      <c r="AL172" s="117"/>
      <c r="AM172" s="117"/>
      <c r="AN172" s="117"/>
      <c r="AO172" s="117"/>
      <c r="AP172" s="117"/>
      <c r="AQ172" s="117"/>
      <c r="AR172" s="117"/>
      <c r="AS172" s="117"/>
      <c r="AT172" s="117"/>
      <c r="AU172" s="117"/>
      <c r="AV172" s="117"/>
      <c r="AW172" s="117"/>
      <c r="AX172" s="117"/>
      <c r="AY172" s="117"/>
      <c r="AZ172" s="117"/>
      <c r="BA172" s="117"/>
      <c r="BB172" s="117"/>
      <c r="BC172" s="117"/>
      <c r="BD172" s="117"/>
      <c r="BE172" s="117"/>
      <c r="BF172" s="117"/>
      <c r="BG172" s="117"/>
    </row>
    <row r="173" spans="1:59" ht="225" x14ac:dyDescent="0.3">
      <c r="A173" s="139" t="s">
        <v>556</v>
      </c>
      <c r="B173" s="138" t="s">
        <v>808</v>
      </c>
      <c r="C173" s="141">
        <v>2267.3000000000002</v>
      </c>
      <c r="D173" s="141">
        <v>2267300.5</v>
      </c>
      <c r="E173" s="141"/>
      <c r="F173" s="141"/>
      <c r="G173" s="117"/>
      <c r="H173" s="117"/>
      <c r="I173" s="117"/>
      <c r="J173" s="117"/>
      <c r="K173" s="117"/>
      <c r="L173" s="117"/>
      <c r="M173" s="117"/>
      <c r="N173" s="117"/>
      <c r="O173" s="117"/>
      <c r="P173" s="117"/>
      <c r="Q173" s="117"/>
      <c r="R173" s="117"/>
      <c r="S173" s="117"/>
      <c r="T173" s="117"/>
      <c r="U173" s="117"/>
      <c r="V173" s="117"/>
      <c r="W173" s="117"/>
      <c r="X173" s="117"/>
      <c r="Y173" s="117"/>
      <c r="Z173" s="117"/>
      <c r="AA173" s="117"/>
      <c r="AB173" s="117"/>
      <c r="AC173" s="117"/>
      <c r="AD173" s="117"/>
      <c r="AE173" s="117"/>
      <c r="AF173" s="117"/>
      <c r="AG173" s="117"/>
      <c r="AH173" s="117"/>
      <c r="AI173" s="117"/>
      <c r="AJ173" s="117"/>
      <c r="AK173" s="117"/>
      <c r="AL173" s="117"/>
      <c r="AM173" s="117"/>
      <c r="AN173" s="117"/>
      <c r="AO173" s="117"/>
      <c r="AP173" s="117"/>
      <c r="AQ173" s="117"/>
      <c r="AR173" s="117"/>
      <c r="AS173" s="117"/>
      <c r="AT173" s="117"/>
      <c r="AU173" s="117"/>
      <c r="AV173" s="117"/>
      <c r="AW173" s="117"/>
      <c r="AX173" s="117"/>
      <c r="AY173" s="117"/>
      <c r="AZ173" s="117"/>
      <c r="BA173" s="117"/>
      <c r="BB173" s="117"/>
      <c r="BC173" s="117"/>
      <c r="BD173" s="117"/>
      <c r="BE173" s="117"/>
      <c r="BF173" s="117"/>
      <c r="BG173" s="117"/>
    </row>
    <row r="174" spans="1:59" ht="112.5" x14ac:dyDescent="0.3">
      <c r="A174" s="139" t="s">
        <v>557</v>
      </c>
      <c r="B174" s="138" t="s">
        <v>835</v>
      </c>
      <c r="C174" s="141">
        <v>807.16</v>
      </c>
      <c r="D174" s="141">
        <v>807159.5</v>
      </c>
      <c r="E174" s="141"/>
      <c r="F174" s="141"/>
      <c r="G174" s="117"/>
      <c r="H174" s="117"/>
      <c r="I174" s="117"/>
      <c r="J174" s="117"/>
      <c r="K174" s="117"/>
      <c r="L174" s="117"/>
      <c r="M174" s="117"/>
      <c r="N174" s="117"/>
      <c r="O174" s="117"/>
      <c r="P174" s="117"/>
      <c r="Q174" s="117"/>
      <c r="R174" s="117"/>
      <c r="S174" s="117"/>
      <c r="T174" s="117"/>
      <c r="U174" s="117"/>
      <c r="V174" s="117"/>
      <c r="W174" s="117"/>
      <c r="X174" s="117"/>
      <c r="Y174" s="117"/>
      <c r="Z174" s="117"/>
      <c r="AA174" s="117"/>
      <c r="AB174" s="117"/>
      <c r="AC174" s="117"/>
      <c r="AD174" s="117"/>
      <c r="AE174" s="117"/>
      <c r="AF174" s="117"/>
      <c r="AG174" s="117"/>
      <c r="AH174" s="117"/>
      <c r="AI174" s="117"/>
      <c r="AJ174" s="117"/>
      <c r="AK174" s="117"/>
      <c r="AL174" s="117"/>
      <c r="AM174" s="117"/>
      <c r="AN174" s="117"/>
      <c r="AO174" s="117"/>
      <c r="AP174" s="117"/>
      <c r="AQ174" s="117"/>
      <c r="AR174" s="117"/>
      <c r="AS174" s="117"/>
      <c r="AT174" s="117"/>
      <c r="AU174" s="117"/>
      <c r="AV174" s="117"/>
      <c r="AW174" s="117"/>
      <c r="AX174" s="117"/>
      <c r="AY174" s="117"/>
      <c r="AZ174" s="117"/>
      <c r="BA174" s="117"/>
      <c r="BB174" s="117"/>
      <c r="BC174" s="117"/>
      <c r="BD174" s="117"/>
      <c r="BE174" s="117"/>
      <c r="BF174" s="117"/>
      <c r="BG174" s="117"/>
    </row>
    <row r="175" spans="1:59" x14ac:dyDescent="0.3">
      <c r="A175" s="139" t="s">
        <v>613</v>
      </c>
      <c r="B175" s="138" t="s">
        <v>809</v>
      </c>
      <c r="C175" s="141">
        <v>39</v>
      </c>
      <c r="D175" s="141">
        <v>39000</v>
      </c>
      <c r="E175" s="141"/>
      <c r="F175" s="141"/>
      <c r="G175" s="117"/>
      <c r="H175" s="117"/>
      <c r="I175" s="117"/>
      <c r="J175" s="117"/>
      <c r="K175" s="117"/>
      <c r="L175" s="117"/>
      <c r="M175" s="117"/>
      <c r="N175" s="117"/>
      <c r="O175" s="117"/>
      <c r="P175" s="117"/>
      <c r="Q175" s="117"/>
      <c r="R175" s="117"/>
      <c r="S175" s="117"/>
      <c r="T175" s="117"/>
      <c r="U175" s="117"/>
      <c r="V175" s="117"/>
      <c r="W175" s="117"/>
      <c r="X175" s="117"/>
      <c r="Y175" s="117"/>
      <c r="Z175" s="117"/>
      <c r="AA175" s="117"/>
      <c r="AB175" s="117"/>
      <c r="AC175" s="117"/>
      <c r="AD175" s="117"/>
      <c r="AE175" s="117"/>
      <c r="AF175" s="117"/>
      <c r="AG175" s="117"/>
      <c r="AH175" s="117"/>
      <c r="AI175" s="117"/>
      <c r="AJ175" s="117"/>
      <c r="AK175" s="117"/>
      <c r="AL175" s="117"/>
      <c r="AM175" s="117"/>
      <c r="AN175" s="117"/>
      <c r="AO175" s="117"/>
      <c r="AP175" s="117"/>
      <c r="AQ175" s="117"/>
      <c r="AR175" s="117"/>
      <c r="AS175" s="117"/>
      <c r="AT175" s="117"/>
      <c r="AU175" s="117"/>
      <c r="AV175" s="117"/>
      <c r="AW175" s="117"/>
      <c r="AX175" s="117"/>
      <c r="AY175" s="117"/>
      <c r="AZ175" s="117"/>
      <c r="BA175" s="117"/>
      <c r="BB175" s="117"/>
      <c r="BC175" s="117"/>
      <c r="BD175" s="117"/>
      <c r="BE175" s="117"/>
      <c r="BF175" s="117"/>
      <c r="BG175" s="117"/>
    </row>
    <row r="176" spans="1:59" ht="37.5" x14ac:dyDescent="0.3">
      <c r="A176" s="139" t="s">
        <v>833</v>
      </c>
      <c r="B176" s="138" t="s">
        <v>834</v>
      </c>
      <c r="C176" s="141">
        <v>1886.54</v>
      </c>
      <c r="D176" s="141">
        <v>1886540</v>
      </c>
      <c r="E176" s="141"/>
      <c r="F176" s="141"/>
      <c r="G176" s="117"/>
      <c r="H176" s="117"/>
      <c r="I176" s="117"/>
      <c r="J176" s="117"/>
      <c r="K176" s="117"/>
      <c r="L176" s="117"/>
      <c r="M176" s="117"/>
      <c r="N176" s="117"/>
      <c r="O176" s="117"/>
      <c r="P176" s="117"/>
      <c r="Q176" s="117"/>
      <c r="R176" s="117"/>
      <c r="S176" s="117"/>
      <c r="T176" s="117"/>
      <c r="U176" s="117"/>
      <c r="V176" s="117"/>
      <c r="W176" s="117"/>
      <c r="X176" s="117"/>
      <c r="Y176" s="117"/>
      <c r="Z176" s="117"/>
      <c r="AA176" s="117"/>
      <c r="AB176" s="117"/>
      <c r="AC176" s="117"/>
      <c r="AD176" s="117"/>
      <c r="AE176" s="117"/>
      <c r="AF176" s="117"/>
      <c r="AG176" s="117"/>
      <c r="AH176" s="117"/>
      <c r="AI176" s="117"/>
      <c r="AJ176" s="117"/>
      <c r="AK176" s="117"/>
      <c r="AL176" s="117"/>
      <c r="AM176" s="117"/>
      <c r="AN176" s="117"/>
      <c r="AO176" s="117"/>
      <c r="AP176" s="117"/>
      <c r="AQ176" s="117"/>
      <c r="AR176" s="117"/>
      <c r="AS176" s="117"/>
      <c r="AT176" s="117"/>
      <c r="AU176" s="117"/>
      <c r="AV176" s="117"/>
      <c r="AW176" s="117"/>
      <c r="AX176" s="117"/>
      <c r="AY176" s="117"/>
      <c r="AZ176" s="117"/>
      <c r="BA176" s="117"/>
      <c r="BB176" s="117"/>
      <c r="BC176" s="117"/>
      <c r="BD176" s="117"/>
      <c r="BE176" s="117"/>
      <c r="BF176" s="117"/>
      <c r="BG176" s="117"/>
    </row>
    <row r="177" spans="1:59" x14ac:dyDescent="0.3">
      <c r="A177" s="139"/>
      <c r="B177" s="138"/>
      <c r="C177" s="141"/>
      <c r="D177" s="141"/>
      <c r="E177" s="141"/>
      <c r="F177" s="141"/>
      <c r="G177" s="117"/>
      <c r="H177" s="117"/>
      <c r="I177" s="117"/>
      <c r="J177" s="117"/>
      <c r="K177" s="117"/>
      <c r="L177" s="117"/>
      <c r="M177" s="117"/>
      <c r="N177" s="117"/>
      <c r="O177" s="117"/>
      <c r="P177" s="117"/>
      <c r="Q177" s="117"/>
      <c r="R177" s="117"/>
      <c r="S177" s="117"/>
      <c r="T177" s="117"/>
      <c r="U177" s="117"/>
      <c r="V177" s="117"/>
      <c r="W177" s="117"/>
      <c r="X177" s="117"/>
      <c r="Y177" s="117"/>
      <c r="Z177" s="117"/>
      <c r="AA177" s="117"/>
      <c r="AB177" s="117"/>
      <c r="AC177" s="117"/>
      <c r="AD177" s="117"/>
      <c r="AE177" s="117"/>
      <c r="AF177" s="117"/>
      <c r="AG177" s="117"/>
      <c r="AH177" s="117"/>
      <c r="AI177" s="117"/>
      <c r="AJ177" s="117"/>
      <c r="AK177" s="117"/>
      <c r="AL177" s="117"/>
      <c r="AM177" s="117"/>
      <c r="AN177" s="117"/>
      <c r="AO177" s="117"/>
      <c r="AP177" s="117"/>
      <c r="AQ177" s="117"/>
      <c r="AR177" s="117"/>
      <c r="AS177" s="117"/>
      <c r="AT177" s="117"/>
      <c r="AU177" s="117"/>
      <c r="AV177" s="117"/>
      <c r="AW177" s="117"/>
      <c r="AX177" s="117"/>
      <c r="AY177" s="117"/>
      <c r="AZ177" s="117"/>
      <c r="BA177" s="117"/>
      <c r="BB177" s="117"/>
      <c r="BC177" s="117"/>
      <c r="BD177" s="117"/>
      <c r="BE177" s="117"/>
      <c r="BF177" s="117"/>
      <c r="BG177" s="117"/>
    </row>
    <row r="178" spans="1:59" x14ac:dyDescent="0.3">
      <c r="A178" s="139"/>
      <c r="B178" s="138"/>
      <c r="C178" s="141"/>
      <c r="D178" s="141"/>
      <c r="E178" s="141"/>
      <c r="F178" s="141"/>
      <c r="G178" s="117"/>
      <c r="H178" s="117"/>
      <c r="I178" s="117"/>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17"/>
      <c r="AF178" s="117"/>
      <c r="AG178" s="117"/>
      <c r="AH178" s="117"/>
      <c r="AI178" s="117"/>
      <c r="AJ178" s="117"/>
      <c r="AK178" s="117"/>
      <c r="AL178" s="117"/>
      <c r="AM178" s="117"/>
      <c r="AN178" s="117"/>
      <c r="AO178" s="117"/>
      <c r="AP178" s="117"/>
      <c r="AQ178" s="117"/>
      <c r="AR178" s="117"/>
      <c r="AS178" s="117"/>
      <c r="AT178" s="117"/>
      <c r="AU178" s="117"/>
      <c r="AV178" s="117"/>
      <c r="AW178" s="117"/>
      <c r="AX178" s="117"/>
      <c r="AY178" s="117"/>
      <c r="AZ178" s="117"/>
      <c r="BA178" s="117"/>
      <c r="BB178" s="117"/>
      <c r="BC178" s="117"/>
      <c r="BD178" s="117"/>
      <c r="BE178" s="117"/>
      <c r="BF178" s="117"/>
      <c r="BG178" s="117"/>
    </row>
    <row r="179" spans="1:59" x14ac:dyDescent="0.3">
      <c r="A179" s="139"/>
      <c r="B179" s="138"/>
      <c r="C179" s="141"/>
      <c r="D179" s="141"/>
      <c r="E179" s="141"/>
      <c r="F179" s="141"/>
      <c r="G179" s="117"/>
      <c r="H179" s="117"/>
      <c r="I179" s="117"/>
      <c r="J179" s="117"/>
      <c r="K179" s="117"/>
      <c r="L179" s="117"/>
      <c r="M179" s="117"/>
      <c r="N179" s="117"/>
      <c r="O179" s="117"/>
      <c r="P179" s="117"/>
      <c r="Q179" s="117"/>
      <c r="R179" s="117"/>
      <c r="S179" s="117"/>
      <c r="T179" s="117"/>
      <c r="U179" s="117"/>
      <c r="V179" s="117"/>
      <c r="W179" s="117"/>
      <c r="X179" s="117"/>
      <c r="Y179" s="117"/>
      <c r="Z179" s="117"/>
      <c r="AA179" s="117"/>
      <c r="AB179" s="117"/>
      <c r="AC179" s="117"/>
      <c r="AD179" s="117"/>
      <c r="AE179" s="117"/>
      <c r="AF179" s="117"/>
      <c r="AG179" s="117"/>
      <c r="AH179" s="117"/>
      <c r="AI179" s="117"/>
      <c r="AJ179" s="117"/>
      <c r="AK179" s="117"/>
      <c r="AL179" s="117"/>
      <c r="AM179" s="117"/>
      <c r="AN179" s="117"/>
      <c r="AO179" s="117"/>
      <c r="AP179" s="117"/>
      <c r="AQ179" s="117"/>
      <c r="AR179" s="117"/>
      <c r="AS179" s="117"/>
      <c r="AT179" s="117"/>
      <c r="AU179" s="117"/>
      <c r="AV179" s="117"/>
      <c r="AW179" s="117"/>
      <c r="AX179" s="117"/>
      <c r="AY179" s="117"/>
      <c r="AZ179" s="117"/>
      <c r="BA179" s="117"/>
      <c r="BB179" s="117"/>
      <c r="BC179" s="117"/>
      <c r="BD179" s="117"/>
      <c r="BE179" s="117"/>
      <c r="BF179" s="117"/>
      <c r="BG179" s="117"/>
    </row>
    <row r="180" spans="1:59" x14ac:dyDescent="0.3">
      <c r="A180" s="139"/>
      <c r="B180" s="138"/>
      <c r="C180" s="141"/>
      <c r="D180" s="141"/>
      <c r="E180" s="141"/>
      <c r="F180" s="141"/>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c r="AC180" s="117"/>
      <c r="AD180" s="117"/>
      <c r="AE180" s="117"/>
      <c r="AF180" s="117"/>
      <c r="AG180" s="117"/>
      <c r="AH180" s="117"/>
      <c r="AI180" s="117"/>
      <c r="AJ180" s="117"/>
      <c r="AK180" s="117"/>
      <c r="AL180" s="117"/>
      <c r="AM180" s="117"/>
      <c r="AN180" s="117"/>
      <c r="AO180" s="117"/>
      <c r="AP180" s="117"/>
      <c r="AQ180" s="117"/>
      <c r="AR180" s="117"/>
      <c r="AS180" s="117"/>
      <c r="AT180" s="117"/>
      <c r="AU180" s="117"/>
      <c r="AV180" s="117"/>
      <c r="AW180" s="117"/>
      <c r="AX180" s="117"/>
      <c r="AY180" s="117"/>
      <c r="AZ180" s="117"/>
      <c r="BA180" s="117"/>
      <c r="BB180" s="117"/>
      <c r="BC180" s="117"/>
      <c r="BD180" s="117"/>
      <c r="BE180" s="117"/>
      <c r="BF180" s="117"/>
      <c r="BG180" s="117"/>
    </row>
    <row r="181" spans="1:59" x14ac:dyDescent="0.3">
      <c r="B181" s="149"/>
      <c r="C181" s="129"/>
      <c r="D181" s="129"/>
      <c r="F181" s="129"/>
      <c r="G181" s="117"/>
      <c r="H181" s="117"/>
      <c r="I181" s="117"/>
      <c r="J181" s="117"/>
      <c r="K181" s="117"/>
      <c r="L181" s="117"/>
      <c r="M181" s="117"/>
      <c r="N181" s="117"/>
      <c r="O181" s="117"/>
      <c r="P181" s="117"/>
      <c r="Q181" s="117"/>
      <c r="R181" s="117"/>
      <c r="S181" s="117"/>
      <c r="T181" s="117"/>
      <c r="U181" s="117"/>
      <c r="V181" s="117"/>
      <c r="W181" s="117"/>
      <c r="X181" s="117"/>
      <c r="Y181" s="117"/>
      <c r="Z181" s="117"/>
      <c r="AA181" s="117"/>
      <c r="AB181" s="117"/>
      <c r="AC181" s="117"/>
      <c r="AD181" s="117"/>
      <c r="AE181" s="117"/>
      <c r="AF181" s="117"/>
      <c r="AG181" s="117"/>
      <c r="AH181" s="117"/>
      <c r="AI181" s="117"/>
      <c r="AJ181" s="117"/>
      <c r="AK181" s="117"/>
      <c r="AL181" s="117"/>
      <c r="AM181" s="117"/>
      <c r="AN181" s="117"/>
      <c r="AO181" s="117"/>
      <c r="AP181" s="117"/>
      <c r="AQ181" s="117"/>
      <c r="AR181" s="117"/>
      <c r="AS181" s="117"/>
      <c r="AT181" s="117"/>
      <c r="AU181" s="117"/>
      <c r="AV181" s="117"/>
      <c r="AW181" s="117"/>
      <c r="AX181" s="117"/>
      <c r="AY181" s="117"/>
      <c r="AZ181" s="117"/>
      <c r="BA181" s="117"/>
      <c r="BB181" s="117"/>
      <c r="BC181" s="117"/>
      <c r="BD181" s="117"/>
      <c r="BE181" s="117"/>
      <c r="BF181" s="117"/>
      <c r="BG181" s="117"/>
    </row>
    <row r="182" spans="1:59" x14ac:dyDescent="0.3">
      <c r="B182" s="149"/>
      <c r="G182" s="117"/>
      <c r="H182" s="117"/>
      <c r="I182" s="117"/>
      <c r="J182" s="117"/>
      <c r="K182" s="117"/>
      <c r="L182" s="117"/>
      <c r="M182" s="117"/>
      <c r="N182" s="117"/>
      <c r="O182" s="117"/>
      <c r="P182" s="117"/>
      <c r="Q182" s="117"/>
      <c r="R182" s="117"/>
      <c r="S182" s="117"/>
      <c r="T182" s="117"/>
      <c r="U182" s="117"/>
      <c r="V182" s="117"/>
      <c r="W182" s="117"/>
      <c r="X182" s="117"/>
      <c r="Y182" s="117"/>
      <c r="Z182" s="117"/>
      <c r="AA182" s="117"/>
      <c r="AB182" s="117"/>
      <c r="AC182" s="117"/>
      <c r="AD182" s="117"/>
      <c r="AE182" s="117"/>
      <c r="AF182" s="117"/>
      <c r="AG182" s="117"/>
      <c r="AH182" s="117"/>
      <c r="AI182" s="117"/>
      <c r="AJ182" s="117"/>
      <c r="AK182" s="117"/>
      <c r="AL182" s="117"/>
      <c r="AM182" s="117"/>
      <c r="AN182" s="117"/>
      <c r="AO182" s="117"/>
      <c r="AP182" s="117"/>
      <c r="AQ182" s="117"/>
      <c r="AR182" s="117"/>
      <c r="AS182" s="117"/>
      <c r="AT182" s="117"/>
      <c r="AU182" s="117"/>
      <c r="AV182" s="117"/>
      <c r="AW182" s="117"/>
      <c r="AX182" s="117"/>
      <c r="AY182" s="117"/>
      <c r="AZ182" s="117"/>
      <c r="BA182" s="117"/>
      <c r="BB182" s="117"/>
      <c r="BC182" s="117"/>
      <c r="BD182" s="117"/>
      <c r="BE182" s="117"/>
      <c r="BF182" s="117"/>
      <c r="BG182" s="117"/>
    </row>
    <row r="183" spans="1:59" x14ac:dyDescent="0.3">
      <c r="A183" s="123" t="s">
        <v>639</v>
      </c>
      <c r="B183" s="138"/>
      <c r="C183" s="126">
        <f>C184+C185+C186+C187+C188+C189+C190+C191+C192</f>
        <v>0</v>
      </c>
      <c r="D183" s="126">
        <f>D184+D185+D186+D187+D188+D189+D190+D191+D192</f>
        <v>0</v>
      </c>
      <c r="E183" s="126">
        <f t="shared" ref="E183:F183" si="26">E184</f>
        <v>0</v>
      </c>
      <c r="F183" s="126">
        <f t="shared" si="26"/>
        <v>0</v>
      </c>
      <c r="G183" s="117"/>
      <c r="H183" s="117"/>
      <c r="I183" s="117"/>
      <c r="J183" s="117"/>
      <c r="K183" s="117"/>
      <c r="L183" s="117"/>
      <c r="M183" s="117"/>
      <c r="N183" s="117"/>
      <c r="O183" s="117"/>
      <c r="P183" s="117"/>
      <c r="Q183" s="117"/>
      <c r="R183" s="117"/>
      <c r="S183" s="117"/>
      <c r="T183" s="117"/>
      <c r="U183" s="117"/>
      <c r="V183" s="117"/>
      <c r="W183" s="117"/>
      <c r="X183" s="117"/>
      <c r="Y183" s="117"/>
      <c r="Z183" s="117"/>
      <c r="AA183" s="117"/>
      <c r="AB183" s="117"/>
      <c r="AC183" s="117"/>
      <c r="AD183" s="117"/>
      <c r="AE183" s="117"/>
      <c r="AF183" s="117"/>
      <c r="AG183" s="117"/>
      <c r="AH183" s="117"/>
      <c r="AI183" s="117"/>
      <c r="AJ183" s="117"/>
      <c r="AK183" s="117"/>
      <c r="AL183" s="117"/>
      <c r="AM183" s="117"/>
      <c r="AN183" s="117"/>
      <c r="AO183" s="117"/>
      <c r="AP183" s="117"/>
      <c r="AQ183" s="117"/>
      <c r="AR183" s="117"/>
      <c r="AS183" s="117"/>
      <c r="AT183" s="117"/>
      <c r="AU183" s="117"/>
      <c r="AV183" s="117"/>
      <c r="AW183" s="117"/>
      <c r="AX183" s="117"/>
      <c r="AY183" s="117"/>
      <c r="AZ183" s="117"/>
      <c r="BA183" s="117"/>
      <c r="BB183" s="117"/>
      <c r="BC183" s="117"/>
      <c r="BD183" s="117"/>
      <c r="BE183" s="117"/>
      <c r="BF183" s="117"/>
      <c r="BG183" s="117"/>
    </row>
    <row r="184" spans="1:59" ht="37.5" x14ac:dyDescent="0.3">
      <c r="A184" s="139" t="s">
        <v>656</v>
      </c>
      <c r="B184" s="41" t="s">
        <v>665</v>
      </c>
      <c r="C184" s="141">
        <v>-155.24</v>
      </c>
      <c r="D184" s="141">
        <v>-155243.54999999999</v>
      </c>
      <c r="E184" s="141"/>
      <c r="F184" s="141"/>
      <c r="G184" s="117"/>
      <c r="H184" s="117"/>
      <c r="I184" s="117"/>
      <c r="J184" s="117"/>
      <c r="K184" s="117"/>
      <c r="L184" s="117"/>
      <c r="M184" s="117"/>
      <c r="N184" s="117"/>
      <c r="O184" s="117"/>
      <c r="P184" s="117"/>
      <c r="Q184" s="117"/>
      <c r="R184" s="117"/>
      <c r="S184" s="117"/>
      <c r="T184" s="117"/>
      <c r="U184" s="117"/>
      <c r="V184" s="117"/>
      <c r="W184" s="117"/>
      <c r="X184" s="117"/>
      <c r="Y184" s="117"/>
      <c r="Z184" s="117"/>
      <c r="AA184" s="117"/>
      <c r="AB184" s="117"/>
      <c r="AC184" s="117"/>
      <c r="AD184" s="117"/>
      <c r="AE184" s="117"/>
      <c r="AF184" s="117"/>
      <c r="AG184" s="117"/>
      <c r="AH184" s="117"/>
      <c r="AI184" s="117"/>
      <c r="AJ184" s="117"/>
      <c r="AK184" s="117"/>
      <c r="AL184" s="117"/>
      <c r="AM184" s="117"/>
      <c r="AN184" s="117"/>
      <c r="AO184" s="117"/>
      <c r="AP184" s="117"/>
      <c r="AQ184" s="117"/>
      <c r="AR184" s="117"/>
      <c r="AS184" s="117"/>
      <c r="AT184" s="117"/>
      <c r="AU184" s="117"/>
      <c r="AV184" s="117"/>
      <c r="AW184" s="117"/>
      <c r="AX184" s="117"/>
      <c r="AY184" s="117"/>
      <c r="AZ184" s="117"/>
      <c r="BA184" s="117"/>
      <c r="BB184" s="117"/>
      <c r="BC184" s="117"/>
      <c r="BD184" s="117"/>
      <c r="BE184" s="117"/>
      <c r="BF184" s="117"/>
      <c r="BG184" s="117"/>
    </row>
    <row r="185" spans="1:59" ht="37.5" x14ac:dyDescent="0.3">
      <c r="A185" s="176" t="s">
        <v>657</v>
      </c>
      <c r="B185" s="102" t="s">
        <v>666</v>
      </c>
      <c r="C185" s="171">
        <v>-378.04</v>
      </c>
      <c r="D185" s="171">
        <v>-378043.76</v>
      </c>
      <c r="E185" s="130"/>
      <c r="F185" s="130"/>
      <c r="G185" s="117"/>
      <c r="H185" s="117"/>
      <c r="I185" s="117"/>
      <c r="J185" s="117"/>
      <c r="K185" s="117"/>
      <c r="L185" s="117"/>
      <c r="M185" s="117"/>
      <c r="N185" s="117"/>
      <c r="O185" s="117"/>
      <c r="P185" s="117"/>
      <c r="Q185" s="117"/>
      <c r="R185" s="117"/>
      <c r="S185" s="117"/>
      <c r="T185" s="117"/>
      <c r="U185" s="117"/>
      <c r="V185" s="117"/>
      <c r="W185" s="117"/>
      <c r="X185" s="117"/>
      <c r="Y185" s="117"/>
      <c r="Z185" s="117"/>
      <c r="AA185" s="117"/>
      <c r="AB185" s="117"/>
      <c r="AC185" s="117"/>
      <c r="AD185" s="117"/>
      <c r="AE185" s="117"/>
      <c r="AF185" s="117"/>
      <c r="AG185" s="117"/>
      <c r="AH185" s="117"/>
      <c r="AI185" s="117"/>
      <c r="AJ185" s="117"/>
      <c r="AK185" s="117"/>
      <c r="AL185" s="117"/>
      <c r="AM185" s="117"/>
      <c r="AN185" s="117"/>
      <c r="AO185" s="117"/>
      <c r="AP185" s="117"/>
      <c r="AQ185" s="117"/>
      <c r="AR185" s="117"/>
      <c r="AS185" s="117"/>
      <c r="AT185" s="117"/>
      <c r="AU185" s="117"/>
      <c r="AV185" s="117"/>
      <c r="AW185" s="117"/>
      <c r="AX185" s="117"/>
      <c r="AY185" s="117"/>
      <c r="AZ185" s="117"/>
      <c r="BA185" s="117"/>
      <c r="BB185" s="117"/>
      <c r="BC185" s="117"/>
      <c r="BD185" s="117"/>
      <c r="BE185" s="117"/>
      <c r="BF185" s="117"/>
      <c r="BG185" s="117"/>
    </row>
    <row r="186" spans="1:59" x14ac:dyDescent="0.3">
      <c r="A186" s="139" t="s">
        <v>658</v>
      </c>
      <c r="B186" s="140" t="s">
        <v>659</v>
      </c>
      <c r="C186" s="141">
        <v>-75.8</v>
      </c>
      <c r="D186" s="141">
        <v>-75800</v>
      </c>
      <c r="E186" s="126"/>
      <c r="F186" s="126"/>
      <c r="G186" s="117"/>
      <c r="H186" s="117"/>
      <c r="I186" s="117"/>
      <c r="J186" s="117"/>
      <c r="K186" s="117"/>
      <c r="L186" s="117"/>
      <c r="M186" s="117"/>
      <c r="N186" s="117"/>
      <c r="O186" s="117"/>
      <c r="P186" s="117"/>
      <c r="Q186" s="117"/>
      <c r="R186" s="117"/>
      <c r="S186" s="117"/>
      <c r="T186" s="117"/>
      <c r="U186" s="117"/>
      <c r="V186" s="117"/>
      <c r="W186" s="117"/>
      <c r="X186" s="117"/>
      <c r="Y186" s="117"/>
      <c r="Z186" s="117"/>
      <c r="AA186" s="117"/>
      <c r="AB186" s="117"/>
      <c r="AC186" s="117"/>
      <c r="AD186" s="117"/>
      <c r="AE186" s="117"/>
      <c r="AF186" s="117"/>
      <c r="AG186" s="117"/>
      <c r="AH186" s="117"/>
      <c r="AI186" s="117"/>
      <c r="AJ186" s="117"/>
      <c r="AK186" s="117"/>
      <c r="AL186" s="117"/>
      <c r="AM186" s="117"/>
      <c r="AN186" s="117"/>
      <c r="AO186" s="117"/>
      <c r="AP186" s="117"/>
      <c r="AQ186" s="117"/>
      <c r="AR186" s="117"/>
      <c r="AS186" s="117"/>
      <c r="AT186" s="117"/>
      <c r="AU186" s="117"/>
      <c r="AV186" s="117"/>
      <c r="AW186" s="117"/>
      <c r="AX186" s="117"/>
      <c r="AY186" s="117"/>
      <c r="AZ186" s="117"/>
      <c r="BA186" s="117"/>
      <c r="BB186" s="117"/>
      <c r="BC186" s="117"/>
      <c r="BD186" s="117"/>
      <c r="BE186" s="117"/>
      <c r="BF186" s="117"/>
      <c r="BG186" s="117"/>
    </row>
    <row r="187" spans="1:59" x14ac:dyDescent="0.3">
      <c r="A187" s="139" t="s">
        <v>823</v>
      </c>
      <c r="B187" s="140" t="s">
        <v>660</v>
      </c>
      <c r="C187" s="141">
        <v>484.05</v>
      </c>
      <c r="D187" s="141">
        <v>484055.36</v>
      </c>
      <c r="E187" s="126"/>
      <c r="F187" s="126"/>
      <c r="G187" s="117"/>
      <c r="H187" s="117"/>
      <c r="I187" s="117"/>
      <c r="J187" s="117"/>
      <c r="K187" s="117"/>
      <c r="L187" s="117"/>
      <c r="M187" s="117"/>
      <c r="N187" s="117"/>
      <c r="O187" s="117"/>
      <c r="P187" s="117"/>
      <c r="Q187" s="117"/>
      <c r="R187" s="117"/>
      <c r="S187" s="117"/>
      <c r="T187" s="117"/>
      <c r="U187" s="117"/>
      <c r="V187" s="117"/>
      <c r="W187" s="117"/>
      <c r="X187" s="117"/>
      <c r="Y187" s="117"/>
      <c r="Z187" s="117"/>
      <c r="AA187" s="117"/>
      <c r="AB187" s="117"/>
      <c r="AC187" s="117"/>
      <c r="AD187" s="117"/>
      <c r="AE187" s="117"/>
      <c r="AF187" s="117"/>
      <c r="AG187" s="117"/>
      <c r="AH187" s="117"/>
      <c r="AI187" s="117"/>
      <c r="AJ187" s="117"/>
      <c r="AK187" s="117"/>
      <c r="AL187" s="117"/>
      <c r="AM187" s="117"/>
      <c r="AN187" s="117"/>
      <c r="AO187" s="117"/>
      <c r="AP187" s="117"/>
      <c r="AQ187" s="117"/>
      <c r="AR187" s="117"/>
      <c r="AS187" s="117"/>
      <c r="AT187" s="117"/>
      <c r="AU187" s="117"/>
      <c r="AV187" s="117"/>
      <c r="AW187" s="117"/>
      <c r="AX187" s="117"/>
      <c r="AY187" s="117"/>
      <c r="AZ187" s="117"/>
      <c r="BA187" s="117"/>
      <c r="BB187" s="117"/>
      <c r="BC187" s="117"/>
      <c r="BD187" s="117"/>
      <c r="BE187" s="117"/>
      <c r="BF187" s="117"/>
      <c r="BG187" s="117"/>
    </row>
    <row r="188" spans="1:59" x14ac:dyDescent="0.3">
      <c r="A188" s="139" t="s">
        <v>698</v>
      </c>
      <c r="B188" s="140" t="s">
        <v>662</v>
      </c>
      <c r="C188" s="141">
        <v>68.78</v>
      </c>
      <c r="D188" s="141">
        <v>68776</v>
      </c>
      <c r="E188" s="126"/>
      <c r="F188" s="126"/>
      <c r="G188" s="117"/>
      <c r="H188" s="117"/>
      <c r="I188" s="117"/>
      <c r="J188" s="117"/>
      <c r="K188" s="117"/>
      <c r="L188" s="117"/>
      <c r="M188" s="117"/>
      <c r="N188" s="117"/>
      <c r="O188" s="117"/>
      <c r="P188" s="117"/>
      <c r="Q188" s="117"/>
      <c r="R188" s="117"/>
      <c r="S188" s="117"/>
      <c r="T188" s="117"/>
      <c r="U188" s="117"/>
      <c r="V188" s="117"/>
      <c r="W188" s="117"/>
      <c r="X188" s="117"/>
      <c r="Y188" s="117"/>
      <c r="Z188" s="117"/>
      <c r="AA188" s="117"/>
      <c r="AB188" s="117"/>
      <c r="AC188" s="117"/>
      <c r="AD188" s="117"/>
      <c r="AE188" s="117"/>
      <c r="AF188" s="117"/>
      <c r="AG188" s="117"/>
      <c r="AH188" s="117"/>
      <c r="AI188" s="117"/>
      <c r="AJ188" s="117"/>
      <c r="AK188" s="117"/>
      <c r="AL188" s="117"/>
      <c r="AM188" s="117"/>
      <c r="AN188" s="117"/>
      <c r="AO188" s="117"/>
      <c r="AP188" s="117"/>
      <c r="AQ188" s="117"/>
      <c r="AR188" s="117"/>
      <c r="AS188" s="117"/>
      <c r="AT188" s="117"/>
      <c r="AU188" s="117"/>
      <c r="AV188" s="117"/>
      <c r="AW188" s="117"/>
      <c r="AX188" s="117"/>
      <c r="AY188" s="117"/>
      <c r="AZ188" s="117"/>
      <c r="BA188" s="117"/>
      <c r="BB188" s="117"/>
      <c r="BC188" s="117"/>
      <c r="BD188" s="117"/>
      <c r="BE188" s="117"/>
      <c r="BF188" s="117"/>
      <c r="BG188" s="117"/>
    </row>
    <row r="189" spans="1:59" x14ac:dyDescent="0.3">
      <c r="A189" s="139" t="s">
        <v>699</v>
      </c>
      <c r="B189" s="140" t="s">
        <v>663</v>
      </c>
      <c r="C189" s="141">
        <v>56.25</v>
      </c>
      <c r="D189" s="141">
        <v>56255.95</v>
      </c>
      <c r="E189" s="126"/>
      <c r="F189" s="126"/>
      <c r="G189" s="117"/>
      <c r="H189" s="117"/>
      <c r="I189" s="117"/>
      <c r="J189" s="117"/>
      <c r="K189" s="117"/>
      <c r="L189" s="117"/>
      <c r="M189" s="117"/>
      <c r="N189" s="117"/>
      <c r="O189" s="117"/>
      <c r="P189" s="117"/>
      <c r="Q189" s="117"/>
      <c r="R189" s="117"/>
      <c r="S189" s="117"/>
      <c r="T189" s="117"/>
      <c r="U189" s="117"/>
      <c r="V189" s="117"/>
      <c r="W189" s="117"/>
      <c r="X189" s="117"/>
      <c r="Y189" s="117"/>
      <c r="Z189" s="117"/>
      <c r="AA189" s="117"/>
      <c r="AB189" s="117"/>
      <c r="AC189" s="117"/>
      <c r="AD189" s="117"/>
      <c r="AE189" s="117"/>
      <c r="AF189" s="117"/>
      <c r="AG189" s="117"/>
      <c r="AH189" s="117"/>
      <c r="AI189" s="117"/>
      <c r="AJ189" s="117"/>
      <c r="AK189" s="117"/>
      <c r="AL189" s="117"/>
      <c r="AM189" s="117"/>
      <c r="AN189" s="117"/>
      <c r="AO189" s="117"/>
      <c r="AP189" s="117"/>
      <c r="AQ189" s="117"/>
      <c r="AR189" s="117"/>
      <c r="AS189" s="117"/>
      <c r="AT189" s="117"/>
      <c r="AU189" s="117"/>
      <c r="AV189" s="117"/>
      <c r="AW189" s="117"/>
      <c r="AX189" s="117"/>
      <c r="AY189" s="117"/>
      <c r="AZ189" s="117"/>
      <c r="BA189" s="117"/>
      <c r="BB189" s="117"/>
      <c r="BC189" s="117"/>
      <c r="BD189" s="117"/>
      <c r="BE189" s="117"/>
      <c r="BF189" s="117"/>
      <c r="BG189" s="117"/>
    </row>
    <row r="190" spans="1:59" ht="37.5" x14ac:dyDescent="0.3">
      <c r="A190" s="139" t="s">
        <v>804</v>
      </c>
      <c r="B190" s="41" t="s">
        <v>694</v>
      </c>
      <c r="C190" s="141">
        <v>1837.03</v>
      </c>
      <c r="D190" s="141">
        <v>1837028.22</v>
      </c>
      <c r="E190" s="126"/>
      <c r="F190" s="126"/>
      <c r="G190" s="117"/>
      <c r="H190" s="117"/>
      <c r="I190" s="117"/>
      <c r="J190" s="117"/>
      <c r="K190" s="117"/>
      <c r="L190" s="117"/>
      <c r="M190" s="117"/>
      <c r="N190" s="117"/>
      <c r="O190" s="117"/>
      <c r="P190" s="117"/>
      <c r="Q190" s="117"/>
      <c r="R190" s="117"/>
      <c r="S190" s="117"/>
      <c r="T190" s="117"/>
      <c r="U190" s="117"/>
      <c r="V190" s="117"/>
      <c r="W190" s="117"/>
      <c r="X190" s="117"/>
      <c r="Y190" s="117"/>
      <c r="Z190" s="117"/>
      <c r="AA190" s="117"/>
      <c r="AB190" s="117"/>
      <c r="AC190" s="117"/>
      <c r="AD190" s="117"/>
      <c r="AE190" s="117"/>
      <c r="AF190" s="117"/>
      <c r="AG190" s="117"/>
      <c r="AH190" s="117"/>
      <c r="AI190" s="117"/>
      <c r="AJ190" s="117"/>
      <c r="AK190" s="117"/>
      <c r="AL190" s="117"/>
      <c r="AM190" s="117"/>
      <c r="AN190" s="117"/>
      <c r="AO190" s="117"/>
      <c r="AP190" s="117"/>
      <c r="AQ190" s="117"/>
      <c r="AR190" s="117"/>
      <c r="AS190" s="117"/>
      <c r="AT190" s="117"/>
      <c r="AU190" s="117"/>
      <c r="AV190" s="117"/>
      <c r="AW190" s="117"/>
      <c r="AX190" s="117"/>
      <c r="AY190" s="117"/>
      <c r="AZ190" s="117"/>
      <c r="BA190" s="117"/>
      <c r="BB190" s="117"/>
      <c r="BC190" s="117"/>
      <c r="BD190" s="117"/>
      <c r="BE190" s="117"/>
      <c r="BF190" s="117"/>
      <c r="BG190" s="117"/>
    </row>
    <row r="191" spans="1:59" ht="37.5" x14ac:dyDescent="0.3">
      <c r="A191" s="139" t="s">
        <v>685</v>
      </c>
      <c r="B191" s="138" t="s">
        <v>695</v>
      </c>
      <c r="C191" s="141">
        <v>-1435.97</v>
      </c>
      <c r="D191" s="141">
        <v>-1435970.32</v>
      </c>
      <c r="E191" s="141"/>
      <c r="F191" s="141"/>
      <c r="G191" s="117"/>
      <c r="H191" s="117"/>
      <c r="I191" s="117"/>
      <c r="J191" s="117"/>
      <c r="K191" s="117"/>
      <c r="L191" s="117"/>
      <c r="M191" s="117"/>
      <c r="N191" s="117"/>
      <c r="O191" s="117"/>
      <c r="P191" s="117"/>
      <c r="Q191" s="117"/>
      <c r="R191" s="117"/>
      <c r="S191" s="117"/>
      <c r="T191" s="117"/>
      <c r="U191" s="117"/>
      <c r="V191" s="117"/>
      <c r="W191" s="117"/>
      <c r="X191" s="117"/>
      <c r="Y191" s="117"/>
      <c r="Z191" s="117"/>
      <c r="AA191" s="117"/>
      <c r="AB191" s="117"/>
      <c r="AC191" s="117"/>
      <c r="AD191" s="117"/>
      <c r="AE191" s="117"/>
      <c r="AF191" s="117"/>
      <c r="AG191" s="117"/>
      <c r="AH191" s="117"/>
      <c r="AI191" s="117"/>
      <c r="AJ191" s="117"/>
      <c r="AK191" s="117"/>
      <c r="AL191" s="117"/>
      <c r="AM191" s="117"/>
      <c r="AN191" s="117"/>
      <c r="AO191" s="117"/>
      <c r="AP191" s="117"/>
      <c r="AQ191" s="117"/>
      <c r="AR191" s="117"/>
      <c r="AS191" s="117"/>
      <c r="AT191" s="117"/>
      <c r="AU191" s="117"/>
      <c r="AV191" s="117"/>
      <c r="AW191" s="117"/>
      <c r="AX191" s="117"/>
      <c r="AY191" s="117"/>
      <c r="AZ191" s="117"/>
      <c r="BA191" s="117"/>
      <c r="BB191" s="117"/>
      <c r="BC191" s="117"/>
      <c r="BD191" s="117"/>
      <c r="BE191" s="117"/>
      <c r="BF191" s="117"/>
      <c r="BG191" s="117"/>
    </row>
    <row r="192" spans="1:59" ht="37.5" x14ac:dyDescent="0.3">
      <c r="A192" s="139" t="s">
        <v>696</v>
      </c>
      <c r="B192" s="138" t="s">
        <v>697</v>
      </c>
      <c r="C192" s="141">
        <v>-401.06</v>
      </c>
      <c r="D192" s="141">
        <v>-401057.9</v>
      </c>
      <c r="E192" s="141"/>
      <c r="F192" s="141"/>
      <c r="G192" s="117"/>
      <c r="H192" s="117"/>
      <c r="I192" s="117"/>
      <c r="J192" s="117"/>
      <c r="K192" s="117"/>
      <c r="L192" s="117"/>
      <c r="M192" s="117"/>
      <c r="N192" s="117"/>
      <c r="O192" s="117"/>
      <c r="P192" s="117"/>
      <c r="Q192" s="117"/>
      <c r="R192" s="117"/>
      <c r="S192" s="117"/>
      <c r="T192" s="117"/>
      <c r="U192" s="117"/>
      <c r="V192" s="117"/>
      <c r="W192" s="117"/>
      <c r="X192" s="117"/>
      <c r="Y192" s="117"/>
      <c r="Z192" s="117"/>
      <c r="AA192" s="117"/>
      <c r="AB192" s="117"/>
      <c r="AC192" s="117"/>
      <c r="AD192" s="117"/>
      <c r="AE192" s="117"/>
      <c r="AF192" s="117"/>
      <c r="AG192" s="117"/>
      <c r="AH192" s="117"/>
      <c r="AI192" s="117"/>
      <c r="AJ192" s="117"/>
      <c r="AK192" s="117"/>
      <c r="AL192" s="117"/>
      <c r="AM192" s="117"/>
      <c r="AN192" s="117"/>
      <c r="AO192" s="117"/>
      <c r="AP192" s="117"/>
      <c r="AQ192" s="117"/>
      <c r="AR192" s="117"/>
      <c r="AS192" s="117"/>
      <c r="AT192" s="117"/>
      <c r="AU192" s="117"/>
      <c r="AV192" s="117"/>
      <c r="AW192" s="117"/>
      <c r="AX192" s="117"/>
      <c r="AY192" s="117"/>
      <c r="AZ192" s="117"/>
      <c r="BA192" s="117"/>
      <c r="BB192" s="117"/>
      <c r="BC192" s="117"/>
      <c r="BD192" s="117"/>
      <c r="BE192" s="117"/>
      <c r="BF192" s="117"/>
      <c r="BG192" s="117"/>
    </row>
    <row r="193" spans="1:59" x14ac:dyDescent="0.3">
      <c r="A193" s="143"/>
      <c r="B193" s="3"/>
      <c r="C193" s="129"/>
      <c r="D193" s="129"/>
      <c r="E193" s="130"/>
      <c r="F193" s="130"/>
      <c r="G193" s="117"/>
      <c r="H193" s="117"/>
      <c r="I193" s="117"/>
      <c r="J193" s="117"/>
      <c r="K193" s="117"/>
      <c r="L193" s="117"/>
      <c r="M193" s="117"/>
      <c r="N193" s="117"/>
      <c r="O193" s="117"/>
      <c r="P193" s="117"/>
      <c r="Q193" s="117"/>
      <c r="R193" s="117"/>
      <c r="S193" s="117"/>
      <c r="T193" s="117"/>
      <c r="U193" s="117"/>
      <c r="V193" s="117"/>
      <c r="W193" s="117"/>
      <c r="X193" s="117"/>
      <c r="Y193" s="117"/>
      <c r="Z193" s="117"/>
      <c r="AA193" s="117"/>
      <c r="AB193" s="117"/>
      <c r="AC193" s="117"/>
      <c r="AD193" s="117"/>
      <c r="AE193" s="117"/>
      <c r="AF193" s="117"/>
      <c r="AG193" s="117"/>
      <c r="AH193" s="117"/>
      <c r="AI193" s="117"/>
      <c r="AJ193" s="117"/>
      <c r="AK193" s="117"/>
      <c r="AL193" s="117"/>
      <c r="AM193" s="117"/>
      <c r="AN193" s="117"/>
      <c r="AO193" s="117"/>
      <c r="AP193" s="117"/>
      <c r="AQ193" s="117"/>
      <c r="AR193" s="117"/>
      <c r="AS193" s="117"/>
      <c r="AT193" s="117"/>
      <c r="AU193" s="117"/>
      <c r="AV193" s="117"/>
      <c r="AW193" s="117"/>
      <c r="AX193" s="117"/>
      <c r="AY193" s="117"/>
      <c r="AZ193" s="117"/>
      <c r="BA193" s="117"/>
      <c r="BB193" s="117"/>
      <c r="BC193" s="117"/>
      <c r="BD193" s="117"/>
      <c r="BE193" s="117"/>
      <c r="BF193" s="117"/>
      <c r="BG193" s="117"/>
    </row>
    <row r="194" spans="1:59" x14ac:dyDescent="0.3">
      <c r="A194" s="143"/>
      <c r="B194" s="3"/>
      <c r="C194" s="129"/>
      <c r="D194" s="129"/>
      <c r="E194" s="130"/>
      <c r="F194" s="130"/>
      <c r="G194" s="117"/>
      <c r="H194" s="117"/>
      <c r="I194" s="117"/>
      <c r="J194" s="117"/>
      <c r="K194" s="117"/>
      <c r="L194" s="117"/>
      <c r="M194" s="117"/>
      <c r="N194" s="117"/>
      <c r="O194" s="117"/>
      <c r="P194" s="117"/>
      <c r="Q194" s="117"/>
      <c r="R194" s="117"/>
      <c r="S194" s="117"/>
      <c r="T194" s="117"/>
      <c r="U194" s="117"/>
      <c r="V194" s="117"/>
      <c r="W194" s="117"/>
      <c r="X194" s="117"/>
      <c r="Y194" s="117"/>
      <c r="Z194" s="117"/>
      <c r="AA194" s="117"/>
      <c r="AB194" s="117"/>
      <c r="AC194" s="117"/>
      <c r="AD194" s="117"/>
      <c r="AE194" s="117"/>
      <c r="AF194" s="117"/>
      <c r="AG194" s="117"/>
      <c r="AH194" s="117"/>
      <c r="AI194" s="117"/>
      <c r="AJ194" s="117"/>
      <c r="AK194" s="117"/>
      <c r="AL194" s="117"/>
      <c r="AM194" s="117"/>
      <c r="AN194" s="117"/>
      <c r="AO194" s="117"/>
      <c r="AP194" s="117"/>
      <c r="AQ194" s="117"/>
      <c r="AR194" s="117"/>
      <c r="AS194" s="117"/>
      <c r="AT194" s="117"/>
      <c r="AU194" s="117"/>
      <c r="AV194" s="117"/>
      <c r="AW194" s="117"/>
      <c r="AX194" s="117"/>
      <c r="AY194" s="117"/>
      <c r="AZ194" s="117"/>
      <c r="BA194" s="117"/>
      <c r="BB194" s="117"/>
      <c r="BC194" s="117"/>
      <c r="BD194" s="117"/>
      <c r="BE194" s="117"/>
      <c r="BF194" s="117"/>
      <c r="BG194" s="117"/>
    </row>
    <row r="195" spans="1:59" x14ac:dyDescent="0.3">
      <c r="A195" s="123" t="s">
        <v>759</v>
      </c>
      <c r="B195" s="138"/>
      <c r="C195" s="126">
        <f>C196+C197+C198+C199+C200</f>
        <v>0</v>
      </c>
      <c r="D195" s="126">
        <f t="shared" ref="D195:F195" si="27">D196+D197+D198+D199+D200</f>
        <v>0</v>
      </c>
      <c r="E195" s="126">
        <f t="shared" si="27"/>
        <v>0</v>
      </c>
      <c r="F195" s="126">
        <f t="shared" si="27"/>
        <v>0</v>
      </c>
      <c r="G195" s="117"/>
      <c r="H195" s="117"/>
      <c r="I195" s="117"/>
      <c r="J195" s="117"/>
      <c r="K195" s="117"/>
      <c r="L195" s="117"/>
      <c r="M195" s="117"/>
      <c r="N195" s="117"/>
      <c r="O195" s="117"/>
      <c r="P195" s="117"/>
      <c r="Q195" s="117"/>
      <c r="R195" s="117"/>
      <c r="S195" s="117"/>
      <c r="T195" s="117"/>
      <c r="U195" s="117"/>
      <c r="V195" s="117"/>
      <c r="W195" s="117"/>
      <c r="X195" s="117"/>
      <c r="Y195" s="117"/>
      <c r="Z195" s="117"/>
      <c r="AA195" s="117"/>
      <c r="AB195" s="117"/>
      <c r="AC195" s="117"/>
      <c r="AD195" s="117"/>
      <c r="AE195" s="117"/>
      <c r="AF195" s="117"/>
      <c r="AG195" s="117"/>
      <c r="AH195" s="117"/>
      <c r="AI195" s="117"/>
      <c r="AJ195" s="117"/>
      <c r="AK195" s="117"/>
      <c r="AL195" s="117"/>
      <c r="AM195" s="117"/>
      <c r="AN195" s="117"/>
      <c r="AO195" s="117"/>
      <c r="AP195" s="117"/>
      <c r="AQ195" s="117"/>
      <c r="AR195" s="117"/>
      <c r="AS195" s="117"/>
      <c r="AT195" s="117"/>
      <c r="AU195" s="117"/>
      <c r="AV195" s="117"/>
      <c r="AW195" s="117"/>
      <c r="AX195" s="117"/>
      <c r="AY195" s="117"/>
      <c r="AZ195" s="117"/>
      <c r="BA195" s="117"/>
      <c r="BB195" s="117"/>
      <c r="BC195" s="117"/>
      <c r="BD195" s="117"/>
      <c r="BE195" s="117"/>
      <c r="BF195" s="117"/>
      <c r="BG195" s="117"/>
    </row>
    <row r="196" spans="1:59" x14ac:dyDescent="0.3">
      <c r="A196" s="150" t="s">
        <v>760</v>
      </c>
      <c r="B196" s="138" t="s">
        <v>788</v>
      </c>
      <c r="C196" s="152">
        <v>4</v>
      </c>
      <c r="D196" s="152">
        <v>4000</v>
      </c>
      <c r="E196" s="152"/>
      <c r="F196" s="152"/>
      <c r="G196" s="117"/>
      <c r="H196" s="117"/>
      <c r="I196" s="117"/>
      <c r="J196" s="117"/>
      <c r="K196" s="117"/>
      <c r="L196" s="117"/>
      <c r="M196" s="117"/>
      <c r="N196" s="117"/>
      <c r="O196" s="117"/>
      <c r="P196" s="117"/>
      <c r="Q196" s="117"/>
      <c r="R196" s="117"/>
      <c r="S196" s="117"/>
      <c r="T196" s="117"/>
      <c r="U196" s="117"/>
      <c r="V196" s="117"/>
      <c r="W196" s="117"/>
      <c r="X196" s="117"/>
      <c r="Y196" s="117"/>
      <c r="Z196" s="117"/>
      <c r="AA196" s="117"/>
      <c r="AB196" s="117"/>
      <c r="AC196" s="117"/>
      <c r="AD196" s="117"/>
      <c r="AE196" s="117"/>
      <c r="AF196" s="117"/>
      <c r="AG196" s="117"/>
      <c r="AH196" s="117"/>
      <c r="AI196" s="117"/>
      <c r="AJ196" s="117"/>
      <c r="AK196" s="117"/>
      <c r="AL196" s="117"/>
      <c r="AM196" s="117"/>
      <c r="AN196" s="117"/>
      <c r="AO196" s="117"/>
      <c r="AP196" s="117"/>
      <c r="AQ196" s="117"/>
      <c r="AR196" s="117"/>
      <c r="AS196" s="117"/>
      <c r="AT196" s="117"/>
      <c r="AU196" s="117"/>
      <c r="AV196" s="117"/>
      <c r="AW196" s="117"/>
      <c r="AX196" s="117"/>
      <c r="AY196" s="117"/>
      <c r="AZ196" s="117"/>
      <c r="BA196" s="117"/>
      <c r="BB196" s="117"/>
      <c r="BC196" s="117"/>
      <c r="BD196" s="117"/>
      <c r="BE196" s="117"/>
      <c r="BF196" s="117"/>
      <c r="BG196" s="117"/>
    </row>
    <row r="197" spans="1:59" ht="56.25" x14ac:dyDescent="0.3">
      <c r="A197" s="150" t="s">
        <v>761</v>
      </c>
      <c r="B197" s="138" t="s">
        <v>789</v>
      </c>
      <c r="C197" s="152">
        <v>-30.9</v>
      </c>
      <c r="D197" s="152">
        <v>-30900</v>
      </c>
      <c r="E197" s="152"/>
      <c r="F197" s="152"/>
      <c r="G197" s="117"/>
      <c r="H197" s="117"/>
      <c r="I197" s="117"/>
      <c r="J197" s="117"/>
      <c r="K197" s="117"/>
      <c r="L197" s="117"/>
      <c r="M197" s="117"/>
      <c r="N197" s="117"/>
      <c r="O197" s="117"/>
      <c r="P197" s="117"/>
      <c r="Q197" s="117"/>
      <c r="R197" s="117"/>
      <c r="S197" s="117"/>
      <c r="T197" s="117"/>
      <c r="U197" s="117"/>
      <c r="V197" s="117"/>
      <c r="W197" s="117"/>
      <c r="X197" s="117"/>
      <c r="Y197" s="117"/>
      <c r="Z197" s="117"/>
      <c r="AA197" s="117"/>
      <c r="AB197" s="117"/>
      <c r="AC197" s="117"/>
      <c r="AD197" s="117"/>
      <c r="AE197" s="117"/>
      <c r="AF197" s="117"/>
      <c r="AG197" s="117"/>
      <c r="AH197" s="117"/>
      <c r="AI197" s="117"/>
      <c r="AJ197" s="117"/>
      <c r="AK197" s="117"/>
      <c r="AL197" s="117"/>
      <c r="AM197" s="117"/>
      <c r="AN197" s="117"/>
      <c r="AO197" s="117"/>
      <c r="AP197" s="117"/>
      <c r="AQ197" s="117"/>
      <c r="AR197" s="117"/>
      <c r="AS197" s="117"/>
      <c r="AT197" s="117"/>
      <c r="AU197" s="117"/>
      <c r="AV197" s="117"/>
      <c r="AW197" s="117"/>
      <c r="AX197" s="117"/>
      <c r="AY197" s="117"/>
      <c r="AZ197" s="117"/>
      <c r="BA197" s="117"/>
      <c r="BB197" s="117"/>
      <c r="BC197" s="117"/>
      <c r="BD197" s="117"/>
      <c r="BE197" s="117"/>
      <c r="BF197" s="117"/>
      <c r="BG197" s="117"/>
    </row>
    <row r="198" spans="1:59" ht="56.25" x14ac:dyDescent="0.3">
      <c r="A198" s="150" t="s">
        <v>762</v>
      </c>
      <c r="B198" s="138" t="s">
        <v>790</v>
      </c>
      <c r="C198" s="152">
        <v>1.88</v>
      </c>
      <c r="D198" s="152">
        <v>1880.74</v>
      </c>
      <c r="E198" s="152"/>
      <c r="F198" s="152"/>
      <c r="G198" s="117"/>
      <c r="H198" s="117"/>
      <c r="I198" s="117"/>
      <c r="J198" s="117"/>
      <c r="K198" s="117"/>
      <c r="L198" s="117"/>
      <c r="M198" s="117"/>
      <c r="N198" s="117"/>
      <c r="O198" s="117"/>
      <c r="P198" s="117"/>
      <c r="Q198" s="117"/>
      <c r="R198" s="117"/>
      <c r="S198" s="117"/>
      <c r="T198" s="117"/>
      <c r="U198" s="117"/>
      <c r="V198" s="117"/>
      <c r="W198" s="117"/>
      <c r="X198" s="117"/>
      <c r="Y198" s="117"/>
      <c r="Z198" s="117"/>
      <c r="AA198" s="117"/>
      <c r="AB198" s="117"/>
      <c r="AC198" s="117"/>
      <c r="AD198" s="117"/>
      <c r="AE198" s="117"/>
      <c r="AF198" s="117"/>
      <c r="AG198" s="117"/>
      <c r="AH198" s="117"/>
      <c r="AI198" s="117"/>
      <c r="AJ198" s="117"/>
      <c r="AK198" s="117"/>
      <c r="AL198" s="117"/>
      <c r="AM198" s="117"/>
      <c r="AN198" s="117"/>
      <c r="AO198" s="117"/>
      <c r="AP198" s="117"/>
      <c r="AQ198" s="117"/>
      <c r="AR198" s="117"/>
      <c r="AS198" s="117"/>
      <c r="AT198" s="117"/>
      <c r="AU198" s="117"/>
      <c r="AV198" s="117"/>
      <c r="AW198" s="117"/>
      <c r="AX198" s="117"/>
      <c r="AY198" s="117"/>
      <c r="AZ198" s="117"/>
      <c r="BA198" s="117"/>
      <c r="BB198" s="117"/>
      <c r="BC198" s="117"/>
      <c r="BD198" s="117"/>
      <c r="BE198" s="117"/>
      <c r="BF198" s="117"/>
      <c r="BG198" s="117"/>
    </row>
    <row r="199" spans="1:59" ht="56.25" x14ac:dyDescent="0.3">
      <c r="A199" s="150" t="s">
        <v>763</v>
      </c>
      <c r="B199" s="138" t="s">
        <v>791</v>
      </c>
      <c r="C199" s="152">
        <v>56.34</v>
      </c>
      <c r="D199" s="152">
        <v>56337</v>
      </c>
      <c r="E199" s="152"/>
      <c r="F199" s="152"/>
      <c r="G199" s="117"/>
      <c r="H199" s="117"/>
      <c r="I199" s="117"/>
      <c r="J199" s="117"/>
      <c r="K199" s="117"/>
      <c r="L199" s="117"/>
      <c r="M199" s="117"/>
      <c r="N199" s="117"/>
      <c r="O199" s="117"/>
      <c r="P199" s="117"/>
      <c r="Q199" s="117"/>
      <c r="R199" s="117"/>
      <c r="S199" s="117"/>
      <c r="T199" s="117"/>
      <c r="U199" s="117"/>
      <c r="V199" s="117"/>
      <c r="W199" s="117"/>
      <c r="X199" s="117"/>
      <c r="Y199" s="117"/>
      <c r="Z199" s="117"/>
      <c r="AA199" s="117"/>
      <c r="AB199" s="117"/>
      <c r="AC199" s="117"/>
      <c r="AD199" s="117"/>
      <c r="AE199" s="117"/>
      <c r="AF199" s="117"/>
      <c r="AG199" s="117"/>
      <c r="AH199" s="117"/>
      <c r="AI199" s="117"/>
      <c r="AJ199" s="117"/>
      <c r="AK199" s="117"/>
      <c r="AL199" s="117"/>
      <c r="AM199" s="117"/>
      <c r="AN199" s="117"/>
      <c r="AO199" s="117"/>
      <c r="AP199" s="117"/>
      <c r="AQ199" s="117"/>
      <c r="AR199" s="117"/>
      <c r="AS199" s="117"/>
      <c r="AT199" s="117"/>
      <c r="AU199" s="117"/>
      <c r="AV199" s="117"/>
      <c r="AW199" s="117"/>
      <c r="AX199" s="117"/>
      <c r="AY199" s="117"/>
      <c r="AZ199" s="117"/>
      <c r="BA199" s="117"/>
      <c r="BB199" s="117"/>
      <c r="BC199" s="117"/>
      <c r="BD199" s="117"/>
      <c r="BE199" s="117"/>
      <c r="BF199" s="117"/>
      <c r="BG199" s="117"/>
    </row>
    <row r="200" spans="1:59" ht="93.75" x14ac:dyDescent="0.3">
      <c r="A200" s="150" t="s">
        <v>764</v>
      </c>
      <c r="B200" s="138" t="s">
        <v>792</v>
      </c>
      <c r="C200" s="152">
        <v>-31.32</v>
      </c>
      <c r="D200" s="152">
        <v>-31317.74</v>
      </c>
      <c r="E200" s="152"/>
      <c r="F200" s="152"/>
      <c r="G200" s="117"/>
      <c r="H200" s="117"/>
      <c r="I200" s="117"/>
      <c r="J200" s="117"/>
      <c r="K200" s="117"/>
      <c r="L200" s="117"/>
      <c r="M200" s="117"/>
      <c r="N200" s="117"/>
      <c r="O200" s="117"/>
      <c r="P200" s="117"/>
      <c r="Q200" s="117"/>
      <c r="R200" s="117"/>
      <c r="S200" s="117"/>
      <c r="T200" s="117"/>
      <c r="U200" s="117"/>
      <c r="V200" s="117"/>
      <c r="W200" s="117"/>
      <c r="X200" s="117"/>
      <c r="Y200" s="117"/>
      <c r="Z200" s="117"/>
      <c r="AA200" s="117"/>
      <c r="AB200" s="117"/>
      <c r="AC200" s="117"/>
      <c r="AD200" s="117"/>
      <c r="AE200" s="117"/>
      <c r="AF200" s="117"/>
      <c r="AG200" s="117"/>
      <c r="AH200" s="117"/>
      <c r="AI200" s="117"/>
      <c r="AJ200" s="117"/>
      <c r="AK200" s="117"/>
      <c r="AL200" s="117"/>
      <c r="AM200" s="117"/>
      <c r="AN200" s="117"/>
      <c r="AO200" s="117"/>
      <c r="AP200" s="117"/>
      <c r="AQ200" s="117"/>
      <c r="AR200" s="117"/>
      <c r="AS200" s="117"/>
      <c r="AT200" s="117"/>
      <c r="AU200" s="117"/>
      <c r="AV200" s="117"/>
      <c r="AW200" s="117"/>
      <c r="AX200" s="117"/>
      <c r="AY200" s="117"/>
      <c r="AZ200" s="117"/>
      <c r="BA200" s="117"/>
      <c r="BB200" s="117"/>
      <c r="BC200" s="117"/>
      <c r="BD200" s="117"/>
      <c r="BE200" s="117"/>
      <c r="BF200" s="117"/>
      <c r="BG200" s="117"/>
    </row>
    <row r="201" spans="1:59" x14ac:dyDescent="0.3">
      <c r="A201" s="139"/>
      <c r="B201" s="138"/>
      <c r="C201" s="141"/>
      <c r="D201" s="141"/>
      <c r="E201" s="141"/>
      <c r="F201" s="141"/>
      <c r="G201" s="117"/>
      <c r="H201" s="117"/>
      <c r="I201" s="117"/>
      <c r="J201" s="117"/>
      <c r="K201" s="117"/>
      <c r="L201" s="117"/>
      <c r="M201" s="117"/>
      <c r="N201" s="117"/>
      <c r="O201" s="117"/>
      <c r="P201" s="117"/>
      <c r="Q201" s="117"/>
      <c r="R201" s="117"/>
      <c r="S201" s="117"/>
      <c r="T201" s="117"/>
      <c r="U201" s="117"/>
      <c r="V201" s="117"/>
      <c r="W201" s="117"/>
      <c r="X201" s="117"/>
      <c r="Y201" s="117"/>
      <c r="Z201" s="117"/>
      <c r="AA201" s="117"/>
      <c r="AB201" s="117"/>
      <c r="AC201" s="117"/>
      <c r="AD201" s="117"/>
      <c r="AE201" s="117"/>
      <c r="AF201" s="117"/>
      <c r="AG201" s="117"/>
      <c r="AH201" s="117"/>
      <c r="AI201" s="117"/>
      <c r="AJ201" s="117"/>
      <c r="AK201" s="117"/>
      <c r="AL201" s="117"/>
      <c r="AM201" s="117"/>
      <c r="AN201" s="117"/>
      <c r="AO201" s="117"/>
      <c r="AP201" s="117"/>
      <c r="AQ201" s="117"/>
      <c r="AR201" s="117"/>
      <c r="AS201" s="117"/>
      <c r="AT201" s="117"/>
      <c r="AU201" s="117"/>
      <c r="AV201" s="117"/>
      <c r="AW201" s="117"/>
      <c r="AX201" s="117"/>
      <c r="AY201" s="117"/>
      <c r="AZ201" s="117"/>
      <c r="BA201" s="117"/>
      <c r="BB201" s="117"/>
      <c r="BC201" s="117"/>
      <c r="BD201" s="117"/>
      <c r="BE201" s="117"/>
      <c r="BF201" s="117"/>
      <c r="BG201" s="117"/>
    </row>
    <row r="202" spans="1:59" x14ac:dyDescent="0.3">
      <c r="A202" s="139"/>
      <c r="B202" s="138"/>
      <c r="C202" s="141"/>
      <c r="D202" s="141"/>
      <c r="E202" s="141"/>
      <c r="F202" s="141"/>
      <c r="G202" s="117"/>
      <c r="H202" s="117"/>
      <c r="I202" s="117"/>
      <c r="J202" s="117"/>
      <c r="K202" s="117"/>
      <c r="L202" s="117"/>
      <c r="M202" s="117"/>
      <c r="N202" s="117"/>
      <c r="O202" s="117"/>
      <c r="P202" s="117"/>
      <c r="Q202" s="117"/>
      <c r="R202" s="117"/>
      <c r="S202" s="117"/>
      <c r="T202" s="117"/>
      <c r="U202" s="117"/>
      <c r="V202" s="117"/>
      <c r="W202" s="117"/>
      <c r="X202" s="117"/>
      <c r="Y202" s="117"/>
      <c r="Z202" s="117"/>
      <c r="AA202" s="117"/>
      <c r="AB202" s="117"/>
      <c r="AC202" s="117"/>
      <c r="AD202" s="117"/>
      <c r="AE202" s="117"/>
      <c r="AF202" s="117"/>
      <c r="AG202" s="117"/>
      <c r="AH202" s="117"/>
      <c r="AI202" s="117"/>
      <c r="AJ202" s="117"/>
      <c r="AK202" s="117"/>
      <c r="AL202" s="117"/>
      <c r="AM202" s="117"/>
      <c r="AN202" s="117"/>
      <c r="AO202" s="117"/>
      <c r="AP202" s="117"/>
      <c r="AQ202" s="117"/>
      <c r="AR202" s="117"/>
      <c r="AS202" s="117"/>
      <c r="AT202" s="117"/>
      <c r="AU202" s="117"/>
      <c r="AV202" s="117"/>
      <c r="AW202" s="117"/>
      <c r="AX202" s="117"/>
      <c r="AY202" s="117"/>
      <c r="AZ202" s="117"/>
      <c r="BA202" s="117"/>
      <c r="BB202" s="117"/>
      <c r="BC202" s="117"/>
      <c r="BD202" s="117"/>
      <c r="BE202" s="117"/>
      <c r="BF202" s="117"/>
      <c r="BG202" s="117"/>
    </row>
    <row r="203" spans="1:59" x14ac:dyDescent="0.3">
      <c r="A203" s="143"/>
      <c r="B203" s="3"/>
    </row>
    <row r="205" spans="1:59" x14ac:dyDescent="0.3">
      <c r="A205" s="123" t="s">
        <v>640</v>
      </c>
      <c r="B205" s="140"/>
      <c r="C205" s="126">
        <f>C206+C207</f>
        <v>0</v>
      </c>
      <c r="D205" s="126">
        <f t="shared" ref="D205:F205" si="28">D206+D207</f>
        <v>0</v>
      </c>
      <c r="E205" s="126">
        <f t="shared" si="28"/>
        <v>0</v>
      </c>
      <c r="F205" s="126">
        <f t="shared" si="28"/>
        <v>0</v>
      </c>
    </row>
    <row r="206" spans="1:59" x14ac:dyDescent="0.3">
      <c r="A206" s="139" t="s">
        <v>765</v>
      </c>
      <c r="B206" s="41" t="s">
        <v>712</v>
      </c>
      <c r="C206" s="152">
        <v>-100</v>
      </c>
      <c r="D206" s="152">
        <v>-100000</v>
      </c>
      <c r="E206" s="152"/>
      <c r="F206" s="152"/>
    </row>
    <row r="207" spans="1:59" x14ac:dyDescent="0.3">
      <c r="A207" s="139" t="s">
        <v>766</v>
      </c>
      <c r="B207" s="166" t="s">
        <v>780</v>
      </c>
      <c r="C207" s="152">
        <v>100</v>
      </c>
      <c r="D207" s="152">
        <v>100000</v>
      </c>
      <c r="E207" s="152"/>
      <c r="F207" s="152"/>
    </row>
    <row r="210" spans="1:6" x14ac:dyDescent="0.3">
      <c r="A210" s="123" t="s">
        <v>769</v>
      </c>
      <c r="B210" s="140"/>
      <c r="C210" s="126">
        <f>C211+C212</f>
        <v>138.02000000000001</v>
      </c>
      <c r="D210" s="126">
        <f t="shared" ref="D210:F210" si="29">D211+D212</f>
        <v>138020</v>
      </c>
      <c r="E210" s="126">
        <f t="shared" si="29"/>
        <v>0</v>
      </c>
      <c r="F210" s="126">
        <f t="shared" si="29"/>
        <v>0</v>
      </c>
    </row>
    <row r="211" spans="1:6" x14ac:dyDescent="0.3">
      <c r="A211" s="150" t="s">
        <v>757</v>
      </c>
      <c r="B211" s="140" t="s">
        <v>777</v>
      </c>
      <c r="C211" s="152">
        <v>38.020000000000003</v>
      </c>
      <c r="D211" s="152">
        <v>38020</v>
      </c>
      <c r="E211" s="152"/>
      <c r="F211" s="152"/>
    </row>
    <row r="212" spans="1:6" x14ac:dyDescent="0.3">
      <c r="A212" s="150" t="s">
        <v>758</v>
      </c>
      <c r="B212" s="153" t="s">
        <v>778</v>
      </c>
      <c r="C212" s="152">
        <v>100</v>
      </c>
      <c r="D212" s="152">
        <v>100000</v>
      </c>
      <c r="E212" s="152"/>
      <c r="F212" s="152"/>
    </row>
    <row r="215" spans="1:6" x14ac:dyDescent="0.3">
      <c r="A215" s="123" t="s">
        <v>770</v>
      </c>
      <c r="B215" s="138"/>
      <c r="C215" s="126">
        <f>C216+C217+C218+C219</f>
        <v>0</v>
      </c>
      <c r="D215" s="126">
        <f t="shared" ref="D215:F215" si="30">D216+D217+D218+D219</f>
        <v>0</v>
      </c>
      <c r="E215" s="126">
        <f t="shared" si="30"/>
        <v>0</v>
      </c>
      <c r="F215" s="126">
        <f t="shared" si="30"/>
        <v>0</v>
      </c>
    </row>
    <row r="216" spans="1:6" x14ac:dyDescent="0.3">
      <c r="A216" s="139" t="s">
        <v>724</v>
      </c>
      <c r="B216" s="140" t="s">
        <v>777</v>
      </c>
      <c r="C216" s="152">
        <v>2.1</v>
      </c>
      <c r="D216" s="152">
        <v>2104</v>
      </c>
      <c r="E216" s="173"/>
      <c r="F216" s="173"/>
    </row>
    <row r="217" spans="1:6" x14ac:dyDescent="0.3">
      <c r="A217" s="139" t="s">
        <v>725</v>
      </c>
      <c r="B217" s="138" t="s">
        <v>779</v>
      </c>
      <c r="C217" s="152">
        <v>-2.1</v>
      </c>
      <c r="D217" s="152">
        <v>-2104</v>
      </c>
      <c r="E217" s="152"/>
      <c r="F217" s="152"/>
    </row>
    <row r="218" spans="1:6" ht="37.5" x14ac:dyDescent="0.3">
      <c r="A218" s="150" t="s">
        <v>810</v>
      </c>
      <c r="B218" s="135" t="s">
        <v>302</v>
      </c>
      <c r="C218" s="136">
        <v>-150</v>
      </c>
      <c r="D218" s="136">
        <v>-150000</v>
      </c>
      <c r="E218" s="141"/>
      <c r="F218" s="136"/>
    </row>
    <row r="219" spans="1:6" ht="75" x14ac:dyDescent="0.3">
      <c r="A219" s="150" t="s">
        <v>811</v>
      </c>
      <c r="B219" s="135" t="s">
        <v>812</v>
      </c>
      <c r="C219" s="136">
        <v>150</v>
      </c>
      <c r="D219" s="136">
        <v>150000</v>
      </c>
      <c r="E219" s="141"/>
      <c r="F219" s="136"/>
    </row>
  </sheetData>
  <mergeCells count="1">
    <mergeCell ref="A1:F1"/>
  </mergeCells>
  <pageMargins left="0.70866141732283472" right="0.70866141732283472" top="0.74803149606299213" bottom="0.74803149606299213" header="0.31496062992125984" footer="0.31496062992125984"/>
  <pageSetup paperSize="9" scale="65" fitToWidth="0"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F192"/>
  <sheetViews>
    <sheetView workbookViewId="0">
      <selection activeCell="E61" sqref="E61"/>
    </sheetView>
  </sheetViews>
  <sheetFormatPr defaultRowHeight="15" x14ac:dyDescent="0.25"/>
  <cols>
    <col min="1" max="1" width="32.85546875" customWidth="1"/>
    <col min="2" max="2" width="50.42578125" customWidth="1"/>
    <col min="3" max="3" width="18.42578125" customWidth="1"/>
    <col min="4" max="4" width="18.7109375" customWidth="1"/>
    <col min="5" max="5" width="22.5703125" customWidth="1"/>
    <col min="6" max="6" width="19.140625" customWidth="1"/>
  </cols>
  <sheetData>
    <row r="4" spans="1:4" ht="37.5" x14ac:dyDescent="0.3">
      <c r="A4" s="139" t="s">
        <v>675</v>
      </c>
      <c r="B4" s="138" t="s">
        <v>676</v>
      </c>
      <c r="C4" s="141">
        <v>15.87</v>
      </c>
      <c r="D4" s="141">
        <v>15872.37</v>
      </c>
    </row>
    <row r="5" spans="1:4" ht="37.5" x14ac:dyDescent="0.3">
      <c r="A5" s="150" t="s">
        <v>720</v>
      </c>
      <c r="B5" s="135" t="s">
        <v>782</v>
      </c>
      <c r="C5" s="152">
        <v>-38.020000000000003</v>
      </c>
      <c r="D5" s="152">
        <v>-38020</v>
      </c>
    </row>
    <row r="6" spans="1:4" ht="37.5" x14ac:dyDescent="0.3">
      <c r="A6" s="139" t="s">
        <v>721</v>
      </c>
      <c r="B6" s="140" t="s">
        <v>783</v>
      </c>
      <c r="C6" s="152">
        <v>-1.5</v>
      </c>
      <c r="D6" s="152">
        <v>-1500</v>
      </c>
    </row>
    <row r="7" spans="1:4" ht="37.5" x14ac:dyDescent="0.3">
      <c r="A7" s="139" t="s">
        <v>722</v>
      </c>
      <c r="B7" s="140" t="s">
        <v>784</v>
      </c>
      <c r="C7" s="152">
        <v>1.5</v>
      </c>
      <c r="D7" s="152">
        <v>1500</v>
      </c>
    </row>
    <row r="8" spans="1:4" ht="18.75" x14ac:dyDescent="0.3">
      <c r="A8" s="143"/>
      <c r="B8" s="3"/>
      <c r="C8" s="177">
        <f>SUM(C4:C7)</f>
        <v>-22.150000000000006</v>
      </c>
      <c r="D8" s="177">
        <f>SUM(D4:D7)</f>
        <v>-22147.629999999997</v>
      </c>
    </row>
    <row r="9" spans="1:4" ht="18.75" x14ac:dyDescent="0.3">
      <c r="A9" s="143"/>
      <c r="B9" s="3"/>
      <c r="C9" s="177"/>
      <c r="D9" s="177"/>
    </row>
    <row r="10" spans="1:4" ht="18.75" x14ac:dyDescent="0.3">
      <c r="A10" s="143"/>
      <c r="B10" s="3"/>
      <c r="C10" s="177"/>
      <c r="D10" s="177"/>
    </row>
    <row r="11" spans="1:4" ht="18.75" x14ac:dyDescent="0.3">
      <c r="A11" s="139" t="s">
        <v>687</v>
      </c>
      <c r="B11" s="140" t="s">
        <v>688</v>
      </c>
      <c r="C11" s="141">
        <v>374.96</v>
      </c>
      <c r="D11" s="141">
        <v>374962.98</v>
      </c>
    </row>
    <row r="12" spans="1:4" ht="18.75" x14ac:dyDescent="0.3">
      <c r="A12" s="143"/>
      <c r="B12" s="3"/>
      <c r="C12" s="177"/>
      <c r="D12" s="177"/>
    </row>
    <row r="13" spans="1:4" ht="18.75" x14ac:dyDescent="0.3">
      <c r="A13" s="143"/>
      <c r="B13" s="3"/>
      <c r="C13" s="177"/>
      <c r="D13" s="177"/>
    </row>
    <row r="16" spans="1:4" ht="37.5" x14ac:dyDescent="0.3">
      <c r="A16" s="139" t="s">
        <v>670</v>
      </c>
      <c r="B16" s="138" t="s">
        <v>671</v>
      </c>
      <c r="C16" s="141">
        <v>390</v>
      </c>
      <c r="D16" s="141">
        <v>390000</v>
      </c>
    </row>
    <row r="17" spans="1:4" ht="18.75" x14ac:dyDescent="0.3">
      <c r="A17" s="139" t="s">
        <v>691</v>
      </c>
      <c r="B17" s="167" t="s">
        <v>692</v>
      </c>
      <c r="C17" s="141">
        <v>270</v>
      </c>
      <c r="D17" s="141">
        <v>270000</v>
      </c>
    </row>
    <row r="18" spans="1:4" ht="37.5" x14ac:dyDescent="0.3">
      <c r="A18" s="139" t="s">
        <v>718</v>
      </c>
      <c r="B18" s="153" t="s">
        <v>719</v>
      </c>
      <c r="C18" s="141">
        <v>50</v>
      </c>
      <c r="D18" s="141">
        <v>50000</v>
      </c>
    </row>
    <row r="19" spans="1:4" ht="18.75" x14ac:dyDescent="0.3">
      <c r="A19" s="139" t="s">
        <v>723</v>
      </c>
      <c r="B19" s="140" t="s">
        <v>785</v>
      </c>
      <c r="C19" s="152">
        <v>318.81</v>
      </c>
      <c r="D19" s="152">
        <v>318812.06</v>
      </c>
    </row>
    <row r="20" spans="1:4" ht="18.75" x14ac:dyDescent="0.3">
      <c r="A20" s="139" t="s">
        <v>553</v>
      </c>
      <c r="B20" s="140" t="s">
        <v>786</v>
      </c>
      <c r="C20" s="152">
        <v>1500</v>
      </c>
      <c r="D20" s="152">
        <v>1500000</v>
      </c>
    </row>
    <row r="21" spans="1:4" ht="18.75" x14ac:dyDescent="0.3">
      <c r="A21" s="139" t="s">
        <v>767</v>
      </c>
      <c r="B21" s="140" t="s">
        <v>781</v>
      </c>
      <c r="C21" s="152">
        <v>86.94</v>
      </c>
      <c r="D21" s="152">
        <v>86943</v>
      </c>
    </row>
    <row r="22" spans="1:4" ht="18.75" x14ac:dyDescent="0.3">
      <c r="A22" s="139" t="s">
        <v>555</v>
      </c>
      <c r="B22" s="140" t="s">
        <v>689</v>
      </c>
      <c r="C22" s="141">
        <v>-374.96</v>
      </c>
      <c r="D22" s="141">
        <v>-374962.98</v>
      </c>
    </row>
    <row r="23" spans="1:4" ht="37.5" x14ac:dyDescent="0.3">
      <c r="A23" s="139" t="s">
        <v>693</v>
      </c>
      <c r="B23" s="140" t="s">
        <v>707</v>
      </c>
      <c r="C23" s="141">
        <v>500</v>
      </c>
      <c r="D23" s="141">
        <v>500000</v>
      </c>
    </row>
    <row r="24" spans="1:4" ht="37.5" x14ac:dyDescent="0.3">
      <c r="A24" s="139" t="s">
        <v>693</v>
      </c>
      <c r="B24" s="140" t="s">
        <v>708</v>
      </c>
      <c r="C24" s="141">
        <v>-158.22</v>
      </c>
      <c r="D24" s="141">
        <v>-158219.04</v>
      </c>
    </row>
    <row r="25" spans="1:4" ht="37.5" x14ac:dyDescent="0.3">
      <c r="A25" s="139" t="s">
        <v>555</v>
      </c>
      <c r="B25" s="140" t="s">
        <v>715</v>
      </c>
      <c r="C25" s="141">
        <v>-60.5</v>
      </c>
      <c r="D25" s="141">
        <v>-60500</v>
      </c>
    </row>
    <row r="26" spans="1:4" ht="18.75" x14ac:dyDescent="0.3">
      <c r="A26" s="139" t="s">
        <v>555</v>
      </c>
      <c r="B26" s="140" t="s">
        <v>689</v>
      </c>
      <c r="C26" s="152">
        <v>-1600</v>
      </c>
      <c r="D26" s="152">
        <v>-1600000</v>
      </c>
    </row>
    <row r="27" spans="1:4" ht="37.5" x14ac:dyDescent="0.3">
      <c r="A27" s="139" t="s">
        <v>726</v>
      </c>
      <c r="B27" s="140" t="s">
        <v>773</v>
      </c>
      <c r="C27" s="152">
        <v>-318.81</v>
      </c>
      <c r="D27" s="152">
        <v>-318812.06</v>
      </c>
    </row>
    <row r="28" spans="1:4" ht="37.5" x14ac:dyDescent="0.3">
      <c r="A28" s="139" t="s">
        <v>555</v>
      </c>
      <c r="B28" s="140" t="s">
        <v>806</v>
      </c>
      <c r="C28" s="141">
        <v>-916.6</v>
      </c>
      <c r="D28" s="141">
        <v>-916601.15</v>
      </c>
    </row>
    <row r="29" spans="1:4" ht="37.5" x14ac:dyDescent="0.3">
      <c r="A29" s="139" t="s">
        <v>652</v>
      </c>
      <c r="B29" s="138" t="s">
        <v>653</v>
      </c>
      <c r="C29" s="141">
        <v>158.22</v>
      </c>
      <c r="D29" s="141">
        <v>158219.04</v>
      </c>
    </row>
    <row r="30" spans="1:4" ht="18.75" x14ac:dyDescent="0.3">
      <c r="A30" s="150" t="s">
        <v>760</v>
      </c>
      <c r="B30" s="138" t="s">
        <v>788</v>
      </c>
      <c r="C30" s="152">
        <v>4</v>
      </c>
      <c r="D30" s="152">
        <v>4000</v>
      </c>
    </row>
    <row r="31" spans="1:4" ht="18.75" x14ac:dyDescent="0.3">
      <c r="A31" s="139" t="s">
        <v>724</v>
      </c>
      <c r="B31" s="140" t="s">
        <v>777</v>
      </c>
      <c r="C31" s="152">
        <v>2.1</v>
      </c>
      <c r="D31" s="152">
        <v>2104</v>
      </c>
    </row>
    <row r="32" spans="1:4" ht="18.75" x14ac:dyDescent="0.3">
      <c r="A32" s="139" t="s">
        <v>725</v>
      </c>
      <c r="B32" s="138" t="s">
        <v>779</v>
      </c>
      <c r="C32" s="152">
        <v>-2.1</v>
      </c>
      <c r="D32" s="152">
        <v>-2104</v>
      </c>
    </row>
    <row r="33" spans="1:4" ht="37.5" x14ac:dyDescent="0.3">
      <c r="A33" s="150" t="s">
        <v>810</v>
      </c>
      <c r="B33" s="135" t="s">
        <v>302</v>
      </c>
      <c r="C33" s="136">
        <v>-150</v>
      </c>
      <c r="D33" s="136">
        <v>-150000</v>
      </c>
    </row>
    <row r="34" spans="1:4" ht="112.5" x14ac:dyDescent="0.3">
      <c r="A34" s="150" t="s">
        <v>811</v>
      </c>
      <c r="B34" s="135" t="s">
        <v>812</v>
      </c>
      <c r="C34" s="136">
        <v>150</v>
      </c>
      <c r="D34" s="136">
        <v>150000</v>
      </c>
    </row>
    <row r="35" spans="1:4" ht="18.75" x14ac:dyDescent="0.3">
      <c r="A35" s="118"/>
      <c r="B35" s="119"/>
      <c r="C35" s="120">
        <f>SUM(C16:C34)</f>
        <v>-151.11999999999978</v>
      </c>
      <c r="D35" s="120">
        <f>SUM(D16:D34)</f>
        <v>-151121.13</v>
      </c>
    </row>
    <row r="36" spans="1:4" ht="18.75" x14ac:dyDescent="0.3">
      <c r="A36" s="118"/>
      <c r="B36" s="119"/>
      <c r="C36" s="120"/>
      <c r="D36" s="120"/>
    </row>
    <row r="37" spans="1:4" ht="18.75" x14ac:dyDescent="0.3">
      <c r="A37" s="118"/>
      <c r="B37" s="119"/>
      <c r="C37" s="120"/>
      <c r="D37" s="120"/>
    </row>
    <row r="39" spans="1:4" ht="75" x14ac:dyDescent="0.3">
      <c r="A39" s="139" t="s">
        <v>631</v>
      </c>
      <c r="B39" s="140" t="s">
        <v>706</v>
      </c>
      <c r="C39" s="141">
        <v>-500</v>
      </c>
      <c r="D39" s="141">
        <v>-500000</v>
      </c>
    </row>
    <row r="40" spans="1:4" ht="18.75" x14ac:dyDescent="0.3">
      <c r="A40" s="139" t="s">
        <v>631</v>
      </c>
      <c r="B40" s="140" t="s">
        <v>690</v>
      </c>
      <c r="C40" s="141">
        <v>-270</v>
      </c>
      <c r="D40" s="141">
        <v>-270000</v>
      </c>
    </row>
    <row r="41" spans="1:4" ht="18.75" x14ac:dyDescent="0.3">
      <c r="A41" s="139" t="s">
        <v>631</v>
      </c>
      <c r="B41" s="140" t="s">
        <v>690</v>
      </c>
      <c r="C41" s="141">
        <v>-50</v>
      </c>
      <c r="D41" s="141">
        <v>-50000</v>
      </c>
    </row>
    <row r="42" spans="1:4" ht="37.5" x14ac:dyDescent="0.3">
      <c r="A42" s="139" t="s">
        <v>631</v>
      </c>
      <c r="B42" s="140" t="s">
        <v>787</v>
      </c>
      <c r="C42" s="152">
        <v>-540</v>
      </c>
      <c r="D42" s="152">
        <v>-540000</v>
      </c>
    </row>
    <row r="43" spans="1:4" ht="56.25" x14ac:dyDescent="0.3">
      <c r="A43" s="139" t="s">
        <v>631</v>
      </c>
      <c r="B43" s="140" t="s">
        <v>805</v>
      </c>
      <c r="C43" s="141">
        <v>-4083.4</v>
      </c>
      <c r="D43" s="141">
        <v>-4083398.85</v>
      </c>
    </row>
    <row r="44" spans="1:4" x14ac:dyDescent="0.25">
      <c r="C44" s="179">
        <f>SUM(C39:C43)</f>
        <v>-5443.4</v>
      </c>
      <c r="D44" s="179">
        <f>SUM(D39:D43)</f>
        <v>-5443398.8499999996</v>
      </c>
    </row>
    <row r="47" spans="1:4" ht="18.75" x14ac:dyDescent="0.3">
      <c r="A47" s="150" t="s">
        <v>757</v>
      </c>
      <c r="B47" s="140" t="s">
        <v>777</v>
      </c>
      <c r="C47" s="152">
        <v>38.020000000000003</v>
      </c>
      <c r="D47" s="152">
        <v>38020</v>
      </c>
    </row>
    <row r="48" spans="1:4" ht="18.75" x14ac:dyDescent="0.3">
      <c r="A48" s="150" t="s">
        <v>758</v>
      </c>
      <c r="B48" s="153" t="s">
        <v>778</v>
      </c>
      <c r="C48" s="152">
        <v>100</v>
      </c>
      <c r="D48" s="152">
        <v>100000</v>
      </c>
    </row>
    <row r="49" spans="1:5" ht="18.75" x14ac:dyDescent="0.3">
      <c r="A49" s="118"/>
      <c r="B49" s="178"/>
      <c r="C49" s="177">
        <f>SUM(C47:C48)</f>
        <v>138.02000000000001</v>
      </c>
      <c r="D49" s="177">
        <f>SUM(D47:D48)</f>
        <v>138020</v>
      </c>
    </row>
    <row r="50" spans="1:5" ht="18.75" x14ac:dyDescent="0.3">
      <c r="A50" s="118"/>
      <c r="B50" s="178"/>
      <c r="C50" s="177"/>
      <c r="D50" s="177"/>
    </row>
    <row r="51" spans="1:5" ht="18.75" x14ac:dyDescent="0.3">
      <c r="A51" s="118"/>
      <c r="B51" s="178"/>
      <c r="C51" s="177"/>
      <c r="D51" s="177"/>
    </row>
    <row r="52" spans="1:5" ht="18.75" x14ac:dyDescent="0.3">
      <c r="A52" s="118"/>
      <c r="B52" s="178"/>
      <c r="C52" s="177"/>
      <c r="D52" s="177"/>
    </row>
    <row r="53" spans="1:5" ht="18.75" x14ac:dyDescent="0.3">
      <c r="A53" s="118"/>
      <c r="B53" s="178"/>
      <c r="C53" s="177"/>
      <c r="D53" s="177"/>
    </row>
    <row r="56" spans="1:5" ht="56.25" x14ac:dyDescent="0.3">
      <c r="A56" s="139" t="s">
        <v>804</v>
      </c>
      <c r="B56" s="41" t="s">
        <v>683</v>
      </c>
      <c r="C56" s="141">
        <v>30</v>
      </c>
      <c r="D56" s="141">
        <v>30000</v>
      </c>
    </row>
    <row r="57" spans="1:5" ht="37.5" x14ac:dyDescent="0.3">
      <c r="A57" s="139" t="s">
        <v>685</v>
      </c>
      <c r="B57" s="41" t="s">
        <v>686</v>
      </c>
      <c r="C57" s="141">
        <v>20.05</v>
      </c>
      <c r="D57" s="141">
        <v>20049.650000000001</v>
      </c>
      <c r="E57" s="180" t="s">
        <v>813</v>
      </c>
    </row>
    <row r="58" spans="1:5" ht="18.75" x14ac:dyDescent="0.3">
      <c r="A58" s="139" t="s">
        <v>710</v>
      </c>
      <c r="B58" s="153" t="s">
        <v>712</v>
      </c>
      <c r="C58" s="141">
        <v>1435.97</v>
      </c>
      <c r="D58" s="141">
        <v>1435970.32</v>
      </c>
      <c r="E58" s="179">
        <f>C57+C58+C60+C62+C65+C66</f>
        <v>20.869999999999891</v>
      </c>
    </row>
    <row r="59" spans="1:5" ht="18.75" x14ac:dyDescent="0.3">
      <c r="A59" s="139" t="s">
        <v>711</v>
      </c>
      <c r="B59" s="153" t="s">
        <v>713</v>
      </c>
      <c r="C59" s="141">
        <v>-1435.97</v>
      </c>
      <c r="D59" s="141">
        <v>-1435970.32</v>
      </c>
    </row>
    <row r="60" spans="1:5" ht="18.75" x14ac:dyDescent="0.3">
      <c r="A60" s="139" t="s">
        <v>768</v>
      </c>
      <c r="B60" s="140" t="s">
        <v>712</v>
      </c>
      <c r="C60" s="152">
        <v>0.82</v>
      </c>
      <c r="D60" s="152">
        <v>821.47</v>
      </c>
    </row>
    <row r="61" spans="1:5" ht="37.5" x14ac:dyDescent="0.3">
      <c r="A61" s="139" t="s">
        <v>804</v>
      </c>
      <c r="B61" s="41" t="s">
        <v>694</v>
      </c>
      <c r="C61" s="141">
        <v>1837.03</v>
      </c>
      <c r="D61" s="141">
        <v>1837028.22</v>
      </c>
    </row>
    <row r="62" spans="1:5" ht="37.5" x14ac:dyDescent="0.3">
      <c r="A62" s="139" t="s">
        <v>685</v>
      </c>
      <c r="B62" s="138" t="s">
        <v>695</v>
      </c>
      <c r="C62" s="141">
        <v>-1435.97</v>
      </c>
      <c r="D62" s="141">
        <v>-1435970.32</v>
      </c>
    </row>
    <row r="63" spans="1:5" ht="37.5" x14ac:dyDescent="0.3">
      <c r="A63" s="139" t="s">
        <v>696</v>
      </c>
      <c r="B63" s="138" t="s">
        <v>697</v>
      </c>
      <c r="C63" s="141">
        <v>-401.06</v>
      </c>
      <c r="D63" s="141">
        <v>-401057.9</v>
      </c>
    </row>
    <row r="64" spans="1:5" ht="75" x14ac:dyDescent="0.3">
      <c r="A64" s="150" t="s">
        <v>761</v>
      </c>
      <c r="B64" s="138" t="s">
        <v>789</v>
      </c>
      <c r="C64" s="152">
        <v>-30.9</v>
      </c>
      <c r="D64" s="152">
        <v>-30900</v>
      </c>
    </row>
    <row r="65" spans="1:4" ht="18.75" x14ac:dyDescent="0.3">
      <c r="A65" s="139" t="s">
        <v>765</v>
      </c>
      <c r="B65" s="41" t="s">
        <v>712</v>
      </c>
      <c r="C65" s="152">
        <v>-100</v>
      </c>
      <c r="D65" s="152">
        <v>-100000</v>
      </c>
    </row>
    <row r="66" spans="1:4" ht="18.75" x14ac:dyDescent="0.3">
      <c r="A66" s="139" t="s">
        <v>766</v>
      </c>
      <c r="B66" s="166" t="s">
        <v>780</v>
      </c>
      <c r="C66" s="152">
        <v>100</v>
      </c>
      <c r="D66" s="152">
        <v>100000</v>
      </c>
    </row>
    <row r="67" spans="1:4" ht="18.75" x14ac:dyDescent="0.3">
      <c r="A67" s="143"/>
      <c r="B67" s="149"/>
      <c r="C67" s="129">
        <f>SUM(C56:C66)</f>
        <v>19.969999999999828</v>
      </c>
      <c r="D67" s="129">
        <f>SUM(D56:D66)</f>
        <v>19971.119999999763</v>
      </c>
    </row>
    <row r="68" spans="1:4" ht="18.75" x14ac:dyDescent="0.3">
      <c r="A68" s="143"/>
      <c r="B68" s="149"/>
      <c r="C68" s="129"/>
      <c r="D68" s="129"/>
    </row>
    <row r="69" spans="1:4" ht="18.75" x14ac:dyDescent="0.3">
      <c r="A69" s="143"/>
      <c r="B69" s="149"/>
      <c r="C69" s="129"/>
      <c r="D69" s="129"/>
    </row>
    <row r="72" spans="1:4" ht="75" x14ac:dyDescent="0.3">
      <c r="A72" s="139" t="s">
        <v>702</v>
      </c>
      <c r="B72" s="153" t="s">
        <v>703</v>
      </c>
      <c r="C72" s="141">
        <v>-45</v>
      </c>
      <c r="D72" s="141">
        <v>-45000</v>
      </c>
    </row>
    <row r="77" spans="1:4" ht="93.75" x14ac:dyDescent="0.3">
      <c r="A77" s="139" t="s">
        <v>672</v>
      </c>
      <c r="B77" s="146" t="s">
        <v>714</v>
      </c>
      <c r="C77" s="141">
        <v>49.2</v>
      </c>
      <c r="D77" s="141">
        <v>49196.43</v>
      </c>
    </row>
    <row r="78" spans="1:4" ht="75" x14ac:dyDescent="0.3">
      <c r="A78" s="150" t="s">
        <v>762</v>
      </c>
      <c r="B78" s="138" t="s">
        <v>790</v>
      </c>
      <c r="C78" s="152">
        <v>1.88</v>
      </c>
      <c r="D78" s="152">
        <v>1880.74</v>
      </c>
    </row>
    <row r="79" spans="1:4" x14ac:dyDescent="0.25">
      <c r="C79" s="179">
        <f>SUM(C77:C78)</f>
        <v>51.080000000000005</v>
      </c>
      <c r="D79" s="179">
        <f>SUM(D77:D78)</f>
        <v>51077.17</v>
      </c>
    </row>
    <row r="84" spans="1:6" ht="56.25" x14ac:dyDescent="0.3">
      <c r="A84" s="175" t="s">
        <v>650</v>
      </c>
      <c r="B84" s="138" t="s">
        <v>651</v>
      </c>
      <c r="C84" s="141"/>
      <c r="D84" s="141"/>
      <c r="E84" s="172">
        <v>15530883.57</v>
      </c>
    </row>
    <row r="85" spans="1:6" ht="37.5" x14ac:dyDescent="0.3">
      <c r="A85" s="139" t="s">
        <v>656</v>
      </c>
      <c r="B85" s="41" t="s">
        <v>667</v>
      </c>
      <c r="C85" s="141">
        <v>-288.31</v>
      </c>
      <c r="D85" s="141">
        <v>-288309.45</v>
      </c>
    </row>
    <row r="86" spans="1:6" ht="56.25" x14ac:dyDescent="0.3">
      <c r="A86" s="139" t="s">
        <v>664</v>
      </c>
      <c r="B86" s="140" t="s">
        <v>669</v>
      </c>
      <c r="C86" s="141">
        <v>0</v>
      </c>
      <c r="D86" s="141">
        <v>0</v>
      </c>
      <c r="E86" s="141">
        <v>-650000</v>
      </c>
      <c r="F86" s="141"/>
    </row>
    <row r="87" spans="1:6" ht="18.75" x14ac:dyDescent="0.3">
      <c r="A87" s="139" t="s">
        <v>554</v>
      </c>
      <c r="B87" s="54" t="s">
        <v>660</v>
      </c>
      <c r="C87" s="152">
        <v>-87.76</v>
      </c>
      <c r="D87" s="152">
        <v>-87764.47</v>
      </c>
    </row>
    <row r="88" spans="1:6" ht="37.5" x14ac:dyDescent="0.3">
      <c r="A88" s="139" t="s">
        <v>656</v>
      </c>
      <c r="B88" s="41" t="s">
        <v>665</v>
      </c>
      <c r="C88" s="141">
        <v>-155.24</v>
      </c>
      <c r="D88" s="141">
        <v>-155243.54999999999</v>
      </c>
    </row>
    <row r="89" spans="1:6" ht="75" x14ac:dyDescent="0.3">
      <c r="A89" s="150" t="s">
        <v>763</v>
      </c>
      <c r="B89" s="138" t="s">
        <v>791</v>
      </c>
      <c r="C89" s="152">
        <v>56.34</v>
      </c>
      <c r="D89" s="152">
        <v>56337</v>
      </c>
    </row>
    <row r="90" spans="1:6" ht="112.5" x14ac:dyDescent="0.3">
      <c r="A90" s="150" t="s">
        <v>764</v>
      </c>
      <c r="B90" s="138" t="s">
        <v>792</v>
      </c>
      <c r="C90" s="152">
        <v>-31.32</v>
      </c>
      <c r="D90" s="152">
        <v>-31317.74</v>
      </c>
    </row>
    <row r="91" spans="1:6" x14ac:dyDescent="0.25">
      <c r="C91" s="179">
        <f>SUM(C84:C90)</f>
        <v>-506.28999999999991</v>
      </c>
      <c r="D91" s="179">
        <f>SUM(D84:D90)</f>
        <v>-506298.20999999996</v>
      </c>
      <c r="E91" s="179">
        <f>SUM(E84:E90)</f>
        <v>14880883.57</v>
      </c>
    </row>
    <row r="95" spans="1:6" ht="18.75" x14ac:dyDescent="0.3">
      <c r="A95" s="139" t="s">
        <v>729</v>
      </c>
      <c r="B95" s="138" t="s">
        <v>730</v>
      </c>
      <c r="C95" s="152">
        <v>2747.83</v>
      </c>
      <c r="D95" s="152">
        <v>2747826.9</v>
      </c>
    </row>
    <row r="96" spans="1:6" ht="18.75" x14ac:dyDescent="0.3">
      <c r="A96" s="139" t="s">
        <v>556</v>
      </c>
      <c r="B96" s="138" t="s">
        <v>700</v>
      </c>
      <c r="C96" s="141">
        <v>-2200</v>
      </c>
      <c r="D96" s="141">
        <v>-2200000</v>
      </c>
    </row>
    <row r="97" spans="1:4" ht="112.5" x14ac:dyDescent="0.3">
      <c r="A97" s="139" t="s">
        <v>556</v>
      </c>
      <c r="B97" s="138" t="s">
        <v>701</v>
      </c>
      <c r="C97" s="141">
        <v>30</v>
      </c>
      <c r="D97" s="141">
        <v>30000</v>
      </c>
    </row>
    <row r="98" spans="1:4" ht="37.5" x14ac:dyDescent="0.3">
      <c r="A98" s="139" t="s">
        <v>610</v>
      </c>
      <c r="B98" s="138" t="s">
        <v>793</v>
      </c>
      <c r="C98" s="152">
        <v>10.29</v>
      </c>
      <c r="D98" s="152">
        <v>10287.18</v>
      </c>
    </row>
    <row r="99" spans="1:4" ht="93.75" x14ac:dyDescent="0.3">
      <c r="A99" s="139" t="s">
        <v>556</v>
      </c>
      <c r="B99" s="138" t="s">
        <v>794</v>
      </c>
      <c r="C99" s="152">
        <v>-99.35</v>
      </c>
      <c r="D99" s="152">
        <v>-99352.7</v>
      </c>
    </row>
    <row r="100" spans="1:4" ht="37.5" x14ac:dyDescent="0.3">
      <c r="A100" s="139" t="s">
        <v>727</v>
      </c>
      <c r="B100" s="138" t="s">
        <v>795</v>
      </c>
      <c r="C100" s="152">
        <v>1.57</v>
      </c>
      <c r="D100" s="152">
        <v>1571.82</v>
      </c>
    </row>
    <row r="101" spans="1:4" ht="281.25" x14ac:dyDescent="0.3">
      <c r="A101" s="139" t="s">
        <v>556</v>
      </c>
      <c r="B101" s="138" t="s">
        <v>808</v>
      </c>
      <c r="C101" s="141">
        <v>2267.3000000000002</v>
      </c>
      <c r="D101" s="141">
        <v>2267300.5</v>
      </c>
    </row>
    <row r="102" spans="1:4" x14ac:dyDescent="0.25">
      <c r="C102" s="179">
        <f>SUM(C95:C101)</f>
        <v>2757.64</v>
      </c>
      <c r="D102" s="179">
        <f>SUM(D95:D101)</f>
        <v>2757633.7</v>
      </c>
    </row>
    <row r="106" spans="1:4" ht="18.75" x14ac:dyDescent="0.3">
      <c r="A106" s="139" t="s">
        <v>731</v>
      </c>
      <c r="B106" s="138" t="s">
        <v>732</v>
      </c>
      <c r="C106" s="152">
        <v>5127.62</v>
      </c>
      <c r="D106" s="152">
        <v>5127623.5999999996</v>
      </c>
    </row>
    <row r="107" spans="1:4" ht="18.75" x14ac:dyDescent="0.3">
      <c r="A107" s="139" t="s">
        <v>733</v>
      </c>
      <c r="B107" s="138" t="s">
        <v>732</v>
      </c>
      <c r="C107" s="152">
        <v>11776.62</v>
      </c>
      <c r="D107" s="152">
        <v>11776615.630000001</v>
      </c>
    </row>
    <row r="108" spans="1:4" ht="131.25" x14ac:dyDescent="0.3">
      <c r="A108" s="139" t="s">
        <v>734</v>
      </c>
      <c r="B108" s="153" t="s">
        <v>735</v>
      </c>
      <c r="C108" s="152">
        <v>447.29</v>
      </c>
      <c r="D108" s="152">
        <v>447292.47</v>
      </c>
    </row>
    <row r="109" spans="1:4" ht="225" x14ac:dyDescent="0.3">
      <c r="A109" s="139" t="s">
        <v>736</v>
      </c>
      <c r="B109" s="138" t="s">
        <v>737</v>
      </c>
      <c r="C109" s="152">
        <v>-2943.82</v>
      </c>
      <c r="D109" s="152">
        <v>-2943822</v>
      </c>
    </row>
    <row r="110" spans="1:4" ht="37.5" x14ac:dyDescent="0.3">
      <c r="A110" s="139" t="s">
        <v>560</v>
      </c>
      <c r="B110" s="138" t="s">
        <v>796</v>
      </c>
      <c r="C110" s="152">
        <v>-1.31</v>
      </c>
      <c r="D110" s="152">
        <v>-1310</v>
      </c>
    </row>
    <row r="111" spans="1:4" ht="18.75" x14ac:dyDescent="0.3">
      <c r="A111" s="139" t="s">
        <v>557</v>
      </c>
      <c r="B111" s="138" t="s">
        <v>797</v>
      </c>
      <c r="C111" s="152">
        <v>88.8</v>
      </c>
      <c r="D111" s="152">
        <v>88803.7</v>
      </c>
    </row>
    <row r="112" spans="1:4" ht="37.5" x14ac:dyDescent="0.3">
      <c r="A112" s="139" t="s">
        <v>611</v>
      </c>
      <c r="B112" s="138" t="s">
        <v>798</v>
      </c>
      <c r="C112" s="152">
        <v>5.59</v>
      </c>
      <c r="D112" s="152">
        <v>5586.2</v>
      </c>
    </row>
    <row r="113" spans="1:4" ht="18.75" x14ac:dyDescent="0.3">
      <c r="A113" s="139" t="s">
        <v>612</v>
      </c>
      <c r="B113" s="138" t="s">
        <v>799</v>
      </c>
      <c r="C113" s="152">
        <v>-5.59</v>
      </c>
      <c r="D113" s="152">
        <v>-5586.2</v>
      </c>
    </row>
    <row r="114" spans="1:4" ht="168.75" x14ac:dyDescent="0.3">
      <c r="A114" s="139" t="s">
        <v>557</v>
      </c>
      <c r="B114" s="138" t="s">
        <v>807</v>
      </c>
      <c r="C114" s="141">
        <v>2693.7</v>
      </c>
      <c r="D114" s="141">
        <v>2693699.5</v>
      </c>
    </row>
    <row r="115" spans="1:4" ht="18.75" x14ac:dyDescent="0.3">
      <c r="A115" s="143"/>
      <c r="B115" s="149"/>
      <c r="C115" s="129">
        <f>SUM(C106:C114)</f>
        <v>17188.900000000001</v>
      </c>
      <c r="D115" s="129">
        <f>SUM(D106:D114)</f>
        <v>17188902.899999999</v>
      </c>
    </row>
    <row r="116" spans="1:4" ht="18.75" x14ac:dyDescent="0.3">
      <c r="A116" s="143"/>
      <c r="B116" s="149"/>
      <c r="C116" s="129"/>
      <c r="D116" s="129"/>
    </row>
    <row r="119" spans="1:4" ht="37.5" x14ac:dyDescent="0.3">
      <c r="A119" s="139" t="s">
        <v>558</v>
      </c>
      <c r="B119" s="138" t="s">
        <v>802</v>
      </c>
      <c r="C119" s="152">
        <v>-0.39</v>
      </c>
      <c r="D119" s="152">
        <v>-390</v>
      </c>
    </row>
    <row r="120" spans="1:4" ht="37.5" x14ac:dyDescent="0.3">
      <c r="A120" s="139" t="s">
        <v>613</v>
      </c>
      <c r="B120" s="138" t="s">
        <v>802</v>
      </c>
      <c r="C120" s="152">
        <v>0.39</v>
      </c>
      <c r="D120" s="152">
        <v>390</v>
      </c>
    </row>
    <row r="121" spans="1:4" ht="18.75" x14ac:dyDescent="0.3">
      <c r="A121" s="139" t="s">
        <v>613</v>
      </c>
      <c r="B121" s="138" t="s">
        <v>809</v>
      </c>
      <c r="C121" s="141">
        <v>39</v>
      </c>
      <c r="D121" s="141">
        <v>39000</v>
      </c>
    </row>
    <row r="122" spans="1:4" ht="18.75" x14ac:dyDescent="0.3">
      <c r="A122" s="143"/>
      <c r="B122" s="149"/>
      <c r="C122" s="177">
        <f>SUM(C119:C121)</f>
        <v>39</v>
      </c>
      <c r="D122" s="177">
        <f>SUM(D119:D121)</f>
        <v>39000</v>
      </c>
    </row>
    <row r="123" spans="1:4" ht="18.75" x14ac:dyDescent="0.3">
      <c r="A123" s="143"/>
      <c r="B123" s="149"/>
      <c r="C123" s="177"/>
      <c r="D123" s="177"/>
    </row>
    <row r="126" spans="1:4" ht="37.5" x14ac:dyDescent="0.3">
      <c r="A126" s="139" t="s">
        <v>559</v>
      </c>
      <c r="B126" s="138" t="s">
        <v>800</v>
      </c>
      <c r="C126" s="152">
        <v>-22</v>
      </c>
      <c r="D126" s="152">
        <v>-22000</v>
      </c>
    </row>
    <row r="127" spans="1:4" ht="18.75" x14ac:dyDescent="0.3">
      <c r="A127" s="139" t="s">
        <v>632</v>
      </c>
      <c r="B127" s="138" t="s">
        <v>801</v>
      </c>
      <c r="C127" s="152">
        <v>22</v>
      </c>
      <c r="D127" s="152">
        <v>22000</v>
      </c>
    </row>
    <row r="128" spans="1:4" ht="18.75" x14ac:dyDescent="0.3">
      <c r="A128" s="143"/>
      <c r="B128" s="149"/>
      <c r="C128" s="177">
        <f>SUM(C126:C127)</f>
        <v>0</v>
      </c>
      <c r="D128" s="177">
        <f>SUM(D126:D127)</f>
        <v>0</v>
      </c>
    </row>
    <row r="129" spans="1:4" ht="18.75" x14ac:dyDescent="0.3">
      <c r="A129" s="143"/>
      <c r="B129" s="149"/>
      <c r="C129" s="177"/>
      <c r="D129" s="177"/>
    </row>
    <row r="132" spans="1:4" ht="18.75" x14ac:dyDescent="0.3">
      <c r="A132" s="139" t="s">
        <v>716</v>
      </c>
      <c r="B132" s="138" t="s">
        <v>717</v>
      </c>
      <c r="C132" s="141">
        <v>60.5</v>
      </c>
      <c r="D132" s="141">
        <v>60500</v>
      </c>
    </row>
    <row r="133" spans="1:4" ht="37.5" x14ac:dyDescent="0.3">
      <c r="A133" s="139" t="s">
        <v>728</v>
      </c>
      <c r="B133" s="138" t="s">
        <v>803</v>
      </c>
      <c r="C133" s="152">
        <v>-0.4</v>
      </c>
      <c r="D133" s="152">
        <v>-397.06</v>
      </c>
    </row>
    <row r="134" spans="1:4" ht="37.5" x14ac:dyDescent="0.3">
      <c r="A134" s="139" t="s">
        <v>614</v>
      </c>
      <c r="B134" s="138" t="s">
        <v>803</v>
      </c>
      <c r="C134" s="152">
        <v>0.4</v>
      </c>
      <c r="D134" s="152">
        <v>397.06</v>
      </c>
    </row>
    <row r="135" spans="1:4" x14ac:dyDescent="0.25">
      <c r="C135" s="179">
        <f>SUM(C132:C134)</f>
        <v>60.5</v>
      </c>
      <c r="D135" s="179">
        <f>SUM(D132:D134)</f>
        <v>60500</v>
      </c>
    </row>
    <row r="140" spans="1:4" ht="56.25" x14ac:dyDescent="0.3">
      <c r="A140" s="139" t="s">
        <v>677</v>
      </c>
      <c r="B140" s="145" t="s">
        <v>678</v>
      </c>
      <c r="C140" s="141">
        <v>109</v>
      </c>
      <c r="D140" s="141">
        <v>109000</v>
      </c>
    </row>
    <row r="141" spans="1:4" ht="18.75" x14ac:dyDescent="0.3">
      <c r="A141" s="139" t="s">
        <v>677</v>
      </c>
      <c r="B141" s="145" t="s">
        <v>679</v>
      </c>
      <c r="C141" s="141">
        <v>109.43</v>
      </c>
      <c r="D141" s="141">
        <v>109433.5</v>
      </c>
    </row>
    <row r="142" spans="1:4" ht="37.5" x14ac:dyDescent="0.3">
      <c r="A142" s="139" t="s">
        <v>654</v>
      </c>
      <c r="B142" s="145" t="s">
        <v>680</v>
      </c>
      <c r="C142" s="141">
        <v>149.94999999999999</v>
      </c>
      <c r="D142" s="141">
        <v>149943.5</v>
      </c>
    </row>
    <row r="143" spans="1:4" ht="37.5" x14ac:dyDescent="0.3">
      <c r="A143" s="139" t="s">
        <v>681</v>
      </c>
      <c r="B143" s="145" t="s">
        <v>682</v>
      </c>
      <c r="C143" s="141">
        <v>-259.38</v>
      </c>
      <c r="D143" s="141">
        <v>-259377</v>
      </c>
    </row>
    <row r="144" spans="1:4" ht="150" x14ac:dyDescent="0.3">
      <c r="A144" s="139" t="s">
        <v>704</v>
      </c>
      <c r="B144" s="138" t="s">
        <v>705</v>
      </c>
      <c r="C144" s="141">
        <v>15</v>
      </c>
      <c r="D144" s="141">
        <v>15000</v>
      </c>
    </row>
    <row r="145" spans="1:4" ht="37.5" x14ac:dyDescent="0.3">
      <c r="A145" s="139" t="s">
        <v>738</v>
      </c>
      <c r="B145" s="138" t="s">
        <v>775</v>
      </c>
      <c r="C145" s="152">
        <v>-130.6</v>
      </c>
      <c r="D145" s="152">
        <v>-130600</v>
      </c>
    </row>
    <row r="146" spans="1:4" ht="18.75" x14ac:dyDescent="0.3">
      <c r="A146" s="139" t="s">
        <v>654</v>
      </c>
      <c r="B146" s="138" t="s">
        <v>774</v>
      </c>
      <c r="C146" s="152">
        <v>970.6</v>
      </c>
      <c r="D146" s="152">
        <v>970600</v>
      </c>
    </row>
    <row r="147" spans="1:4" ht="37.5" x14ac:dyDescent="0.3">
      <c r="A147" s="139" t="s">
        <v>633</v>
      </c>
      <c r="B147" s="138" t="s">
        <v>776</v>
      </c>
      <c r="C147" s="152">
        <v>-300</v>
      </c>
      <c r="D147" s="152">
        <v>-300000</v>
      </c>
    </row>
    <row r="148" spans="1:4" x14ac:dyDescent="0.25">
      <c r="C148" s="179">
        <f>SUM(C140:C147)</f>
        <v>664</v>
      </c>
      <c r="D148" s="179">
        <f>SUM(D140:D147)</f>
        <v>664000</v>
      </c>
    </row>
    <row r="152" spans="1:4" ht="37.5" x14ac:dyDescent="0.3">
      <c r="A152" s="150" t="s">
        <v>739</v>
      </c>
      <c r="B152" s="174" t="s">
        <v>151</v>
      </c>
      <c r="C152" s="152">
        <v>1662.86</v>
      </c>
      <c r="D152" s="152">
        <v>1662864.42</v>
      </c>
    </row>
    <row r="153" spans="1:4" ht="75" x14ac:dyDescent="0.3">
      <c r="A153" s="150" t="s">
        <v>740</v>
      </c>
      <c r="B153" s="174" t="s">
        <v>771</v>
      </c>
      <c r="C153" s="152">
        <v>136.04</v>
      </c>
      <c r="D153" s="152">
        <v>136035.9</v>
      </c>
    </row>
    <row r="154" spans="1:4" ht="93.75" x14ac:dyDescent="0.3">
      <c r="A154" s="150" t="s">
        <v>744</v>
      </c>
      <c r="B154" s="174" t="s">
        <v>772</v>
      </c>
      <c r="C154" s="152">
        <v>-1.1299999999999999</v>
      </c>
      <c r="D154" s="152">
        <v>-1125.47</v>
      </c>
    </row>
    <row r="155" spans="1:4" ht="93.75" x14ac:dyDescent="0.3">
      <c r="A155" s="150" t="s">
        <v>745</v>
      </c>
      <c r="B155" s="174" t="s">
        <v>772</v>
      </c>
      <c r="C155" s="152">
        <v>-165.63</v>
      </c>
      <c r="D155" s="152">
        <v>-165625</v>
      </c>
    </row>
    <row r="156" spans="1:4" ht="37.5" x14ac:dyDescent="0.3">
      <c r="A156" s="150" t="s">
        <v>746</v>
      </c>
      <c r="B156" s="174" t="s">
        <v>161</v>
      </c>
      <c r="C156" s="152">
        <v>-2000</v>
      </c>
      <c r="D156" s="152">
        <v>-2000000</v>
      </c>
    </row>
    <row r="157" spans="1:4" ht="37.5" x14ac:dyDescent="0.3">
      <c r="A157" s="150" t="s">
        <v>747</v>
      </c>
      <c r="B157" s="174" t="s">
        <v>163</v>
      </c>
      <c r="C157" s="152">
        <v>-976.16</v>
      </c>
      <c r="D157" s="152">
        <v>-976163.91</v>
      </c>
    </row>
    <row r="158" spans="1:4" ht="75" x14ac:dyDescent="0.3">
      <c r="A158" s="150" t="s">
        <v>748</v>
      </c>
      <c r="B158" s="174" t="s">
        <v>167</v>
      </c>
      <c r="C158" s="152">
        <v>-1.1499999999999999</v>
      </c>
      <c r="D158" s="152">
        <v>-1146.32</v>
      </c>
    </row>
    <row r="159" spans="1:4" ht="75" x14ac:dyDescent="0.3">
      <c r="A159" s="150" t="s">
        <v>749</v>
      </c>
      <c r="B159" s="174" t="s">
        <v>167</v>
      </c>
      <c r="C159" s="152">
        <v>-47.72</v>
      </c>
      <c r="D159" s="152">
        <v>-47720.800000000003</v>
      </c>
    </row>
    <row r="160" spans="1:4" ht="37.5" x14ac:dyDescent="0.3">
      <c r="A160" s="150" t="s">
        <v>750</v>
      </c>
      <c r="B160" s="174" t="s">
        <v>169</v>
      </c>
      <c r="C160" s="152">
        <v>-1.8</v>
      </c>
      <c r="D160" s="152">
        <v>-1803.58</v>
      </c>
    </row>
    <row r="161" spans="1:6" ht="37.5" x14ac:dyDescent="0.3">
      <c r="A161" s="150" t="s">
        <v>751</v>
      </c>
      <c r="B161" s="174" t="s">
        <v>169</v>
      </c>
      <c r="C161" s="152">
        <v>-107.12</v>
      </c>
      <c r="D161" s="152">
        <v>-107124.36</v>
      </c>
    </row>
    <row r="162" spans="1:6" ht="56.25" x14ac:dyDescent="0.3">
      <c r="A162" s="150" t="s">
        <v>752</v>
      </c>
      <c r="B162" s="174" t="s">
        <v>153</v>
      </c>
      <c r="C162" s="152">
        <v>-0.44</v>
      </c>
      <c r="D162" s="152">
        <v>-442.05</v>
      </c>
    </row>
    <row r="163" spans="1:6" ht="56.25" x14ac:dyDescent="0.3">
      <c r="A163" s="150" t="s">
        <v>753</v>
      </c>
      <c r="B163" s="174" t="s">
        <v>153</v>
      </c>
      <c r="C163" s="152">
        <v>-7.17</v>
      </c>
      <c r="D163" s="152">
        <v>-7164.87</v>
      </c>
    </row>
    <row r="164" spans="1:6" ht="75" x14ac:dyDescent="0.3">
      <c r="A164" s="150" t="s">
        <v>754</v>
      </c>
      <c r="B164" s="174" t="s">
        <v>152</v>
      </c>
      <c r="C164" s="152">
        <v>-200</v>
      </c>
      <c r="D164" s="152">
        <v>-200000</v>
      </c>
    </row>
    <row r="165" spans="1:6" x14ac:dyDescent="0.25">
      <c r="C165" s="179">
        <f>SUM(C152:C164)</f>
        <v>-1709.42</v>
      </c>
      <c r="D165" s="179">
        <f>SUM(D152:D164)</f>
        <v>-1709416.0400000005</v>
      </c>
    </row>
    <row r="168" spans="1:6" ht="168.75" x14ac:dyDescent="0.3">
      <c r="A168" s="150" t="s">
        <v>741</v>
      </c>
      <c r="B168" s="174" t="s">
        <v>160</v>
      </c>
      <c r="C168" s="152">
        <v>10.119999999999999</v>
      </c>
      <c r="D168" s="152">
        <v>10116.290000000001</v>
      </c>
    </row>
    <row r="169" spans="1:6" ht="168.75" x14ac:dyDescent="0.3">
      <c r="A169" s="150" t="s">
        <v>742</v>
      </c>
      <c r="B169" s="174" t="s">
        <v>160</v>
      </c>
      <c r="C169" s="152">
        <v>1183.58</v>
      </c>
      <c r="D169" s="152">
        <v>1183579.71</v>
      </c>
    </row>
    <row r="170" spans="1:6" ht="18.75" x14ac:dyDescent="0.3">
      <c r="A170" s="150" t="s">
        <v>755</v>
      </c>
      <c r="B170" s="174" t="s">
        <v>348</v>
      </c>
      <c r="C170" s="152">
        <v>-2.4</v>
      </c>
      <c r="D170" s="152">
        <v>-2399.79</v>
      </c>
      <c r="E170" s="152">
        <v>-3300</v>
      </c>
      <c r="F170" s="152">
        <v>-3300</v>
      </c>
    </row>
    <row r="171" spans="1:6" ht="18.75" x14ac:dyDescent="0.3">
      <c r="A171" s="150" t="s">
        <v>756</v>
      </c>
      <c r="B171" s="174" t="s">
        <v>348</v>
      </c>
      <c r="C171" s="152">
        <v>-28138.14</v>
      </c>
      <c r="D171" s="152">
        <v>-28138137.260000002</v>
      </c>
      <c r="E171" s="152">
        <v>-43484776.509999998</v>
      </c>
      <c r="F171" s="152">
        <v>-45281127.590000004</v>
      </c>
    </row>
    <row r="172" spans="1:6" ht="56.25" x14ac:dyDescent="0.3">
      <c r="A172" s="139" t="s">
        <v>709</v>
      </c>
      <c r="B172" s="140" t="s">
        <v>669</v>
      </c>
      <c r="C172" s="141">
        <v>0</v>
      </c>
      <c r="D172" s="141">
        <v>0</v>
      </c>
      <c r="E172" s="141">
        <v>650000</v>
      </c>
      <c r="F172" s="141"/>
    </row>
    <row r="173" spans="1:6" x14ac:dyDescent="0.25">
      <c r="C173" s="179">
        <f>SUM(C168:C172)</f>
        <v>-26946.84</v>
      </c>
      <c r="D173" s="179">
        <f>SUM(D168:D172)</f>
        <v>-26946841.050000001</v>
      </c>
      <c r="E173">
        <f>SUM(E168:E172)</f>
        <v>-42838076.509999998</v>
      </c>
      <c r="F173">
        <f>SUM(F168:F172)</f>
        <v>-45284427.590000004</v>
      </c>
    </row>
    <row r="177" spans="1:6" ht="75" x14ac:dyDescent="0.3">
      <c r="A177" s="150" t="s">
        <v>743</v>
      </c>
      <c r="B177" s="174" t="s">
        <v>156</v>
      </c>
      <c r="C177" s="152">
        <v>328.36</v>
      </c>
      <c r="D177" s="152">
        <v>328363.45</v>
      </c>
    </row>
    <row r="182" spans="1:6" ht="37.5" x14ac:dyDescent="0.3">
      <c r="A182" s="139" t="s">
        <v>657</v>
      </c>
      <c r="B182" s="41" t="s">
        <v>668</v>
      </c>
      <c r="C182" s="141">
        <v>-890.99</v>
      </c>
      <c r="D182" s="141">
        <v>-890990.47</v>
      </c>
    </row>
    <row r="183" spans="1:6" ht="37.5" x14ac:dyDescent="0.3">
      <c r="A183" s="176" t="s">
        <v>657</v>
      </c>
      <c r="B183" s="102" t="s">
        <v>666</v>
      </c>
      <c r="C183" s="171">
        <v>-378.04</v>
      </c>
      <c r="D183" s="171">
        <v>-378043.76</v>
      </c>
    </row>
    <row r="184" spans="1:6" ht="18.75" x14ac:dyDescent="0.3">
      <c r="A184" s="139" t="s">
        <v>658</v>
      </c>
      <c r="B184" s="140" t="s">
        <v>659</v>
      </c>
      <c r="C184" s="141">
        <v>-75.8</v>
      </c>
      <c r="D184" s="141">
        <v>-75800</v>
      </c>
    </row>
    <row r="185" spans="1:6" ht="18.75" x14ac:dyDescent="0.3">
      <c r="A185" s="139" t="s">
        <v>661</v>
      </c>
      <c r="B185" s="140" t="s">
        <v>660</v>
      </c>
      <c r="C185" s="141">
        <v>484.05</v>
      </c>
      <c r="D185" s="141">
        <v>484055.36</v>
      </c>
    </row>
    <row r="186" spans="1:6" ht="18.75" x14ac:dyDescent="0.3">
      <c r="A186" s="139" t="s">
        <v>698</v>
      </c>
      <c r="B186" s="140" t="s">
        <v>662</v>
      </c>
      <c r="C186" s="141">
        <v>68.78</v>
      </c>
      <c r="D186" s="141">
        <v>68776</v>
      </c>
    </row>
    <row r="187" spans="1:6" ht="18.75" x14ac:dyDescent="0.3">
      <c r="A187" s="139" t="s">
        <v>699</v>
      </c>
      <c r="B187" s="140" t="s">
        <v>663</v>
      </c>
      <c r="C187" s="141">
        <v>56.25</v>
      </c>
      <c r="D187" s="141">
        <v>56255.95</v>
      </c>
    </row>
    <row r="188" spans="1:6" x14ac:dyDescent="0.25">
      <c r="C188" s="179">
        <f>SUM(C182:C187)</f>
        <v>-735.75</v>
      </c>
      <c r="D188" s="179">
        <f>SUM(D182:D187)</f>
        <v>-735746.92</v>
      </c>
    </row>
    <row r="192" spans="1:6" x14ac:dyDescent="0.25">
      <c r="C192" s="179">
        <f>C8+C11+C35+C44+C49+C67+C72+C79+C91+C102+C115+C122+C128+C135+C148+C165+C173+C177+C188</f>
        <v>-13937.539999999997</v>
      </c>
      <c r="D192" s="179">
        <f>D8+D11+D35+D44+D49+D67+D72+D79+D91+D102+D115+D122+D128+D135+D148+D165+D173+D177+D188</f>
        <v>-13937538.510000004</v>
      </c>
      <c r="E192" s="179">
        <f>E8+E11+E35+E44+E49+E67+E72+E79+E91+E102+E115+E122+E128+E135+E148+E165+E173+E177+E188</f>
        <v>-27957192.939999998</v>
      </c>
      <c r="F192" s="179">
        <f>F8+F11+F35+F44+F49+F67+F72+F79+F91+F102+F115+F122+F128+F135+F148+F165+F173+F177+F188</f>
        <v>-45284427.590000004</v>
      </c>
    </row>
  </sheetData>
  <pageMargins left="0.70866141732283472" right="0.70866141732283472" top="0.74803149606299213" bottom="0.74803149606299213" header="0.31496062992125984" footer="0.31496062992125984"/>
  <pageSetup paperSize="9" scale="53" fitToHeight="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D12"/>
  <sheetViews>
    <sheetView topLeftCell="A10" workbookViewId="0">
      <selection activeCell="A12" sqref="A12:D12"/>
    </sheetView>
  </sheetViews>
  <sheetFormatPr defaultRowHeight="15" x14ac:dyDescent="0.25"/>
  <cols>
    <col min="1" max="1" width="31.85546875" customWidth="1"/>
    <col min="2" max="2" width="42.7109375" customWidth="1"/>
    <col min="3" max="3" width="15.5703125" customWidth="1"/>
    <col min="4" max="4" width="17.7109375" customWidth="1"/>
  </cols>
  <sheetData>
    <row r="4" spans="1:4" ht="37.5" x14ac:dyDescent="0.3">
      <c r="A4" s="139" t="s">
        <v>830</v>
      </c>
      <c r="B4" s="138" t="s">
        <v>653</v>
      </c>
      <c r="C4" s="141">
        <v>158.22</v>
      </c>
      <c r="D4" s="141">
        <v>158219.04</v>
      </c>
    </row>
    <row r="5" spans="1:4" ht="131.25" x14ac:dyDescent="0.3">
      <c r="A5" s="139" t="s">
        <v>556</v>
      </c>
      <c r="B5" s="138" t="s">
        <v>701</v>
      </c>
      <c r="C5" s="141">
        <v>30</v>
      </c>
      <c r="D5" s="141">
        <v>30000</v>
      </c>
    </row>
    <row r="6" spans="1:4" ht="18.75" x14ac:dyDescent="0.3">
      <c r="A6" s="139" t="s">
        <v>716</v>
      </c>
      <c r="B6" s="138" t="s">
        <v>717</v>
      </c>
      <c r="C6" s="141">
        <v>60.5</v>
      </c>
      <c r="D6" s="141">
        <v>60500</v>
      </c>
    </row>
    <row r="8" spans="1:4" ht="356.25" x14ac:dyDescent="0.3">
      <c r="A8" s="139" t="s">
        <v>556</v>
      </c>
      <c r="B8" s="138" t="s">
        <v>808</v>
      </c>
      <c r="C8" s="141">
        <v>2267.3000000000002</v>
      </c>
      <c r="D8" s="141">
        <v>2267300.5</v>
      </c>
    </row>
    <row r="9" spans="1:4" ht="206.25" x14ac:dyDescent="0.3">
      <c r="A9" s="139" t="s">
        <v>557</v>
      </c>
      <c r="B9" s="138" t="s">
        <v>807</v>
      </c>
      <c r="C9" s="141">
        <v>2693.7</v>
      </c>
      <c r="D9" s="141">
        <v>2693699.5</v>
      </c>
    </row>
    <row r="10" spans="1:4" ht="18.75" x14ac:dyDescent="0.3">
      <c r="A10" s="139" t="s">
        <v>613</v>
      </c>
      <c r="B10" s="138" t="s">
        <v>809</v>
      </c>
      <c r="C10" s="141">
        <v>39</v>
      </c>
      <c r="D10" s="141">
        <v>39000</v>
      </c>
    </row>
    <row r="12" spans="1:4" ht="18.75" x14ac:dyDescent="0.3">
      <c r="A12" s="139" t="s">
        <v>556</v>
      </c>
      <c r="B12" s="138" t="s">
        <v>700</v>
      </c>
      <c r="C12" s="141">
        <v>-2200</v>
      </c>
      <c r="D12" s="141">
        <v>-2200000</v>
      </c>
    </row>
  </sheetData>
  <pageMargins left="0.70866141732283472" right="0.70866141732283472" top="0.74803149606299213" bottom="0.74803149606299213" header="0.31496062992125984" footer="0.31496062992125984"/>
  <pageSetup paperSize="9" scale="8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2023</vt:lpstr>
      <vt:lpstr>поясн</vt:lpstr>
      <vt:lpstr>Лист1</vt:lpstr>
      <vt:lpstr>Лист2</vt:lpstr>
      <vt:lpstr>'2023'!Область_печати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2023-09-07T12:00:30Z</dcterms:modified>
</cp:coreProperties>
</file>