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675" windowWidth="15480" windowHeight="11040"/>
  </bookViews>
  <sheets>
    <sheet name="Приложение 8" sheetId="8" r:id="rId1"/>
  </sheets>
  <definedNames>
    <definedName name="_xlnm._FilterDatabase" localSheetId="0" hidden="1">'Приложение 8'!$A$18:$J$573</definedName>
    <definedName name="_xlnm.Print_Titles" localSheetId="0">'Приложение 8'!$18:$18</definedName>
    <definedName name="_xlnm.Print_Area" localSheetId="0">'Приложение 8'!$A$1:$D$572</definedName>
  </definedNames>
  <calcPr calcId="125725"/>
</workbook>
</file>

<file path=xl/calcChain.xml><?xml version="1.0" encoding="utf-8"?>
<calcChain xmlns="http://schemas.openxmlformats.org/spreadsheetml/2006/main">
  <c r="D499" i="8"/>
  <c r="D481"/>
  <c r="D126"/>
  <c r="D128"/>
  <c r="D160"/>
  <c r="D568"/>
  <c r="D566"/>
  <c r="D565" l="1"/>
  <c r="D542"/>
  <c r="D275"/>
  <c r="D533"/>
  <c r="D532" s="1"/>
  <c r="D382"/>
  <c r="D280"/>
  <c r="D266"/>
  <c r="D526"/>
  <c r="D278"/>
  <c r="D264"/>
  <c r="D318"/>
  <c r="D317" s="1"/>
  <c r="D158"/>
  <c r="D524"/>
  <c r="D559"/>
  <c r="D63"/>
  <c r="D249"/>
  <c r="D530"/>
  <c r="D230"/>
  <c r="D236"/>
  <c r="D234" s="1"/>
  <c r="D356"/>
  <c r="D287" l="1"/>
  <c r="D119"/>
  <c r="D174"/>
  <c r="D207"/>
  <c r="D504"/>
  <c r="D130"/>
  <c r="D528"/>
  <c r="D522"/>
  <c r="D514"/>
  <c r="D61"/>
  <c r="D124"/>
  <c r="D562"/>
  <c r="D247" l="1"/>
  <c r="D258"/>
  <c r="D148"/>
  <c r="D558" l="1"/>
  <c r="D520"/>
  <c r="D519" s="1"/>
  <c r="D67"/>
  <c r="D398"/>
  <c r="D392"/>
  <c r="D545"/>
  <c r="D300"/>
  <c r="D307"/>
  <c r="D314"/>
  <c r="D145"/>
  <c r="D122"/>
  <c r="D285"/>
  <c r="D283"/>
  <c r="D370"/>
  <c r="D368"/>
  <c r="D366"/>
  <c r="D493"/>
  <c r="D282" l="1"/>
  <c r="D541"/>
  <c r="D497"/>
  <c r="D156"/>
  <c r="D155" s="1"/>
  <c r="D143"/>
  <c r="D117"/>
  <c r="D116" s="1"/>
  <c r="D96"/>
  <c r="D70"/>
  <c r="D66" s="1"/>
  <c r="D55"/>
  <c r="D54" s="1"/>
  <c r="D53" s="1"/>
  <c r="D305"/>
  <c r="D304" s="1"/>
  <c r="D167" l="1"/>
  <c r="D166" s="1"/>
  <c r="D59"/>
  <c r="D58" s="1"/>
  <c r="D536"/>
  <c r="D535" s="1"/>
  <c r="D269"/>
  <c r="D153"/>
  <c r="D152" s="1"/>
  <c r="D151" s="1"/>
  <c r="D147"/>
  <c r="D135"/>
  <c r="D134" s="1"/>
  <c r="D115"/>
  <c r="D164"/>
  <c r="D163" s="1"/>
  <c r="D141"/>
  <c r="D140" s="1"/>
  <c r="D138"/>
  <c r="D137" s="1"/>
  <c r="D46"/>
  <c r="D45"/>
  <c r="D44" s="1"/>
  <c r="D485"/>
  <c r="D470"/>
  <c r="D554"/>
  <c r="D553" s="1"/>
  <c r="D489"/>
  <c r="D435"/>
  <c r="D431"/>
  <c r="D321"/>
  <c r="D320" s="1"/>
  <c r="D310"/>
  <c r="D309" s="1"/>
  <c r="D299"/>
  <c r="D295"/>
  <c r="D291"/>
  <c r="D290" s="1"/>
  <c r="D289" s="1"/>
  <c r="D273"/>
  <c r="D189"/>
  <c r="D100"/>
  <c r="D75"/>
  <c r="D74" s="1"/>
  <c r="D73" s="1"/>
  <c r="D51"/>
  <c r="D35"/>
  <c r="D31"/>
  <c r="D28"/>
  <c r="D27" s="1"/>
  <c r="D25"/>
  <c r="D24" s="1"/>
  <c r="D39"/>
  <c r="D38" s="1"/>
  <c r="D325"/>
  <c r="D548"/>
  <c r="D547" s="1"/>
  <c r="D201"/>
  <c r="D268" l="1"/>
  <c r="D294"/>
  <c r="D293" s="1"/>
  <c r="D57"/>
  <c r="D43"/>
  <c r="D37" s="1"/>
  <c r="D65"/>
  <c r="D162"/>
  <c r="D133"/>
  <c r="D114" s="1"/>
  <c r="D430"/>
  <c r="D429" s="1"/>
  <c r="D30"/>
  <c r="D23" s="1"/>
  <c r="D220"/>
  <c r="D376"/>
  <c r="D375" s="1"/>
  <c r="D464"/>
  <c r="D468"/>
  <c r="D473"/>
  <c r="D461"/>
  <c r="D459"/>
  <c r="D476"/>
  <c r="D475" s="1"/>
  <c r="D479"/>
  <c r="D478" s="1"/>
  <c r="D487"/>
  <c r="D495"/>
  <c r="D501"/>
  <c r="D509"/>
  <c r="D512"/>
  <c r="D21"/>
  <c r="D20" s="1"/>
  <c r="D19" s="1"/>
  <c r="D79"/>
  <c r="D78" s="1"/>
  <c r="D82"/>
  <c r="D81" s="1"/>
  <c r="D86"/>
  <c r="D90"/>
  <c r="D92"/>
  <c r="D98"/>
  <c r="D95" s="1"/>
  <c r="D103"/>
  <c r="D102" s="1"/>
  <c r="D106"/>
  <c r="D105" s="1"/>
  <c r="D110"/>
  <c r="D109" s="1"/>
  <c r="D108" s="1"/>
  <c r="D171"/>
  <c r="D178"/>
  <c r="D181"/>
  <c r="D184"/>
  <c r="D187"/>
  <c r="D192"/>
  <c r="D195"/>
  <c r="D198"/>
  <c r="D205"/>
  <c r="D211"/>
  <c r="D214"/>
  <c r="D217"/>
  <c r="D224"/>
  <c r="D226"/>
  <c r="D229"/>
  <c r="D240"/>
  <c r="D245"/>
  <c r="D251"/>
  <c r="D253"/>
  <c r="D255"/>
  <c r="D262"/>
  <c r="D257" s="1"/>
  <c r="D242"/>
  <c r="D329"/>
  <c r="D331"/>
  <c r="D336"/>
  <c r="D343"/>
  <c r="D347"/>
  <c r="D340"/>
  <c r="D351"/>
  <c r="D358"/>
  <c r="D363"/>
  <c r="D373"/>
  <c r="D372" s="1"/>
  <c r="D387"/>
  <c r="D385"/>
  <c r="D391"/>
  <c r="D402"/>
  <c r="D407"/>
  <c r="D411"/>
  <c r="D413"/>
  <c r="D419"/>
  <c r="D421"/>
  <c r="D424"/>
  <c r="D427"/>
  <c r="D440"/>
  <c r="D442"/>
  <c r="D445"/>
  <c r="D449"/>
  <c r="D452"/>
  <c r="D455"/>
  <c r="D539"/>
  <c r="D538" s="1"/>
  <c r="D551"/>
  <c r="D550" s="1"/>
  <c r="J183"/>
  <c r="I183"/>
  <c r="H183"/>
  <c r="G183"/>
  <c r="F80"/>
  <c r="F74"/>
  <c r="F52"/>
  <c r="E186"/>
  <c r="F186"/>
  <c r="E184"/>
  <c r="F184"/>
  <c r="E194"/>
  <c r="F194"/>
  <c r="E80"/>
  <c r="E74"/>
  <c r="E52"/>
  <c r="E177"/>
  <c r="E173"/>
  <c r="E187"/>
  <c r="E200"/>
  <c r="E199" s="1"/>
  <c r="E439"/>
  <c r="E445"/>
  <c r="E449"/>
  <c r="E461"/>
  <c r="E458" s="1"/>
  <c r="E464"/>
  <c r="E468"/>
  <c r="E470"/>
  <c r="E476"/>
  <c r="E478"/>
  <c r="E484"/>
  <c r="E487"/>
  <c r="E502"/>
  <c r="E501" s="1"/>
  <c r="F445"/>
  <c r="F449"/>
  <c r="F192"/>
  <c r="E192"/>
  <c r="F187"/>
  <c r="F197"/>
  <c r="E197"/>
  <c r="F173"/>
  <c r="G173"/>
  <c r="H173"/>
  <c r="I173"/>
  <c r="J173"/>
  <c r="F177"/>
  <c r="F200"/>
  <c r="F199" s="1"/>
  <c r="F502"/>
  <c r="F501" s="1"/>
  <c r="F461"/>
  <c r="F458" s="1"/>
  <c r="F464"/>
  <c r="F468"/>
  <c r="F470"/>
  <c r="F476"/>
  <c r="F478"/>
  <c r="F484"/>
  <c r="F487"/>
  <c r="D484" l="1"/>
  <c r="D350"/>
  <c r="D244"/>
  <c r="D463"/>
  <c r="D418"/>
  <c r="D77"/>
  <c r="D204"/>
  <c r="D170"/>
  <c r="D85"/>
  <c r="D50"/>
  <c r="D49" s="1"/>
  <c r="D48" s="1"/>
  <c r="D239"/>
  <c r="D324"/>
  <c r="D323" s="1"/>
  <c r="D406"/>
  <c r="E172"/>
  <c r="F21"/>
  <c r="E463"/>
  <c r="E457" s="1"/>
  <c r="E444"/>
  <c r="E438" s="1"/>
  <c r="D335"/>
  <c r="F183"/>
  <c r="F182" s="1"/>
  <c r="D439"/>
  <c r="D223"/>
  <c r="F463"/>
  <c r="F457" s="1"/>
  <c r="D397"/>
  <c r="F172"/>
  <c r="F444"/>
  <c r="F438" s="1"/>
  <c r="D451"/>
  <c r="D444"/>
  <c r="D384"/>
  <c r="D458"/>
  <c r="E21"/>
  <c r="E183"/>
  <c r="E182" s="1"/>
  <c r="D457" l="1"/>
  <c r="D169"/>
  <c r="D238"/>
  <c r="E19"/>
  <c r="F19"/>
  <c r="F570" s="1"/>
  <c r="D334"/>
  <c r="D84"/>
  <c r="D72" s="1"/>
  <c r="E570"/>
  <c r="D438"/>
  <c r="D570" l="1"/>
</calcChain>
</file>

<file path=xl/sharedStrings.xml><?xml version="1.0" encoding="utf-8"?>
<sst xmlns="http://schemas.openxmlformats.org/spreadsheetml/2006/main" count="1380" uniqueCount="529">
  <si>
    <t>2016</t>
  </si>
  <si>
    <t>2015</t>
  </si>
  <si>
    <t>100</t>
  </si>
  <si>
    <t>(тыс.рублей)</t>
  </si>
  <si>
    <t>ВР</t>
  </si>
  <si>
    <t>Наименование</t>
  </si>
  <si>
    <t>Сумма по годам</t>
  </si>
  <si>
    <t>-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</si>
  <si>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</si>
  <si>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</si>
  <si>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</si>
  <si>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</si>
  <si>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____________________________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</si>
  <si>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</si>
  <si>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</si>
  <si>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</si>
  <si>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</si>
  <si>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</si>
  <si>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</si>
  <si>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Выплата социального пособия на погребение</t>
  </si>
  <si>
    <t>Предоставление государственной социальной помощи малоимущим семьям, малоимущим одиноко проживающим гражданам</t>
  </si>
  <si>
    <t>Формирование, содержание и использование Архивного фонда Ставропольского края</t>
  </si>
  <si>
    <t>Сумма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</si>
  <si>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</si>
  <si>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</si>
  <si>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</si>
  <si>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</si>
  <si>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</si>
  <si>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Предоставление мер социальной поддержки по оплате жилых помещений, отопления и освещения педагогическим работникам образовательных организаций, проживающим и работающим в сельских населенных пунктах, рабочих поселках (поселках городского типа)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</si>
  <si>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</si>
  <si>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</si>
  <si>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</si>
  <si>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</si>
  <si>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Обеспечение гарантий муниципальных служащих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</si>
  <si>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</si>
  <si>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</si>
  <si>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</si>
  <si>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</si>
  <si>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</si>
  <si>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>Расходы для обеспечения деятельности контрольно-счетной палаты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</si>
  <si>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</si>
  <si>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</si>
  <si>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 xml:space="preserve">Организация мероприятий по профилактике терроризма и экстремизма, в т.ч. за счет привлечения казачьих обществ района к участию в мероприятиях по профилактике правонарушений на территории района  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</si>
  <si>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</si>
  <si>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</si>
  <si>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</si>
  <si>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Предоставление субсидий бюджетным,
автономным учреждениям и иным некоммерческим организациям</t>
  </si>
  <si>
    <t>01 0 00 00000</t>
  </si>
  <si>
    <t>01 0 01 00000</t>
  </si>
  <si>
    <t>01 0 01 20030</t>
  </si>
  <si>
    <t>03 0 00 00000</t>
  </si>
  <si>
    <t>03 0 01 00000</t>
  </si>
  <si>
    <t>04 0 00 00000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</si>
  <si>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</si>
  <si>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</si>
  <si>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</si>
  <si>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</si>
  <si>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</si>
  <si>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</si>
  <si>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05 3 00 00000</t>
  </si>
  <si>
    <t>05 3 01 00000</t>
  </si>
  <si>
    <t>05 3 01 10010</t>
  </si>
  <si>
    <t>05 3 01 10020</t>
  </si>
  <si>
    <t>05 3 01 76530</t>
  </si>
  <si>
    <t>05 3 02 00000</t>
  </si>
  <si>
    <t>05 3 02 76540</t>
  </si>
  <si>
    <t>05 3 03 00000</t>
  </si>
  <si>
    <t>05 3 04 00000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</si>
  <si>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</si>
  <si>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</si>
  <si>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</si>
  <si>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</si>
  <si>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</si>
  <si>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</si>
  <si>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</si>
  <si>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</si>
  <si>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</si>
  <si>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</si>
  <si>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</si>
  <si>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</si>
  <si>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10 0 03 00000</t>
  </si>
  <si>
    <t>10 0 03 11010</t>
  </si>
  <si>
    <t>Председатель законодательного (представительного) органа</t>
  </si>
  <si>
    <t>50 1 00 00000</t>
  </si>
  <si>
    <t>50 0 00 00000</t>
  </si>
  <si>
    <t>50 1 00 10010</t>
  </si>
  <si>
    <t>50 1 00 10020</t>
  </si>
  <si>
    <t>50 2 00 00000</t>
  </si>
  <si>
    <t>50 2 00 10010</t>
  </si>
  <si>
    <t>50 2 00 10020</t>
  </si>
  <si>
    <t>50 3 00 00000</t>
  </si>
  <si>
    <t>50 3 00 10010</t>
  </si>
  <si>
    <t>50 3 00 10020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</si>
  <si>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</si>
  <si>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</si>
  <si>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</si>
  <si>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</si>
  <si>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</si>
  <si>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</si>
  <si>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</si>
  <si>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</si>
  <si>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51 2 00 76360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</si>
  <si>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</si>
  <si>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</si>
  <si>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</si>
  <si>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</si>
  <si>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</si>
  <si>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</si>
  <si>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Организация мероприятий, направленных на противодействие коррупции на территории Советского муниципального района Ставропольского края</t>
  </si>
  <si>
    <t>51 5 00 20040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</si>
  <si>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</si>
  <si>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</si>
  <si>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</si>
  <si>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</si>
  <si>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</si>
  <si>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</si>
  <si>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проведение мероприятий по организации отдыха детей в центре по внешкольной работе с детьми</t>
  </si>
  <si>
    <t>Расходы на обеспечение деятельностии (оказание услуг) муниципальных учреждений</t>
  </si>
  <si>
    <t>Компенсация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</si>
  <si>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Непрограммные расходы в рамках обепечения деятельности других вопросов в области жилищно-коммунального хозяйства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</si>
  <si>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</si>
  <si>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</si>
  <si>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</si>
  <si>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</si>
  <si>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</si>
  <si>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</si>
  <si>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</si>
  <si>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</si>
  <si>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</si>
  <si>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</si>
  <si>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17 0 03 00000</t>
  </si>
  <si>
    <t>17 0 03 11010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</si>
  <si>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</si>
  <si>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</si>
  <si>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</si>
  <si>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</si>
  <si>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</si>
  <si>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</si>
  <si>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</si>
  <si>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</si>
  <si>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</si>
  <si>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</si>
  <si>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</si>
  <si>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</si>
  <si>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</si>
  <si>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17 0 08 11010</t>
  </si>
  <si>
    <t>17 0 09 00000</t>
  </si>
  <si>
    <t>17 0 09 76200</t>
  </si>
  <si>
    <t>15 0 00 00000</t>
  </si>
  <si>
    <t>15 0 01 00000</t>
  </si>
  <si>
    <t>15 0 01 20100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</si>
  <si>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</si>
  <si>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</si>
  <si>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</si>
  <si>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</si>
  <si>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</si>
  <si>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</si>
  <si>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</si>
  <si>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</si>
  <si>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</si>
  <si>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10 0 03 22240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</si>
  <si>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</si>
  <si>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</si>
  <si>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</si>
  <si>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05 3 03 R5438</t>
  </si>
  <si>
    <t>05 3 04 R543В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</si>
  <si>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</si>
  <si>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</si>
  <si>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</si>
  <si>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</si>
  <si>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</si>
  <si>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</si>
  <si>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Компенсация расходов на уплату взноса на капитальный ремонт общего имущества в многоквартирном доме отдельным категориям граждан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</si>
  <si>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</si>
  <si>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</si>
  <si>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</si>
  <si>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10 0 02 R5194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</si>
  <si>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</si>
  <si>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</si>
  <si>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</si>
  <si>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</si>
  <si>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</si>
  <si>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>57 0 00 20090</t>
  </si>
  <si>
    <t xml:space="preserve"> Организация мероприятий, направленных на противодействие коррупции на территории Советского муниципального  района Ставропольского края</t>
  </si>
  <si>
    <t>Организация проведения мероприятий по отлову и содержанию безнадзорных животных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</si>
  <si>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 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</si>
  <si>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по наращиванию маточного поголовья овец и коз)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</si>
  <si>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процентной ставки по долгосрочным, среднесрочным и краткосрочным кредитам, взятым малыми формами хозяйствования)</t>
  </si>
  <si>
    <t>Создание и организация деятельности комиссий по делам несовершеннолетних и защите их прав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</si>
  <si>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Повышение эффективности муниципальной службы</t>
    </r>
    <r>
      <rPr>
        <b/>
        <sz val="14"/>
        <rFont val="Calibri"/>
        <family val="2"/>
        <charset val="204"/>
      </rPr>
      <t>»</t>
    </r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</si>
  <si>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 и на финансовое обеспечение получения дошкольного образования в частных общеобразовательных организациях  </t>
  </si>
  <si>
    <t xml:space="preserve"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среднего общего образования в частных образовательных организациях  </t>
  </si>
  <si>
    <t>Ежемесячное пособие на ребенка</t>
  </si>
  <si>
    <t>Выплата ежегодного социльного пособия на проезд учащимся (студентам)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</si>
  <si>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</si>
  <si>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Поддержка отрасли культура (комплектование книжных фондов библиотек муниципальных образований за счет средств местного бюджета)</t>
  </si>
  <si>
    <t>10 0 02 L5194</t>
  </si>
  <si>
    <t>Поддержка отрасли культура (комплектование книжных фондов библиотек муниципальных образований)</t>
  </si>
  <si>
    <t>Осуществление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</si>
  <si>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Обеспечение деятельности депутатов Думы Ставропольского края и их помощников в избирательном округе</t>
  </si>
  <si>
    <t>Осуществление  отдельных государственных полномочий СК по созданию административных комиссий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</si>
  <si>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b/>
        <sz val="14"/>
        <rFont val="Calibri"/>
        <family val="2"/>
        <charset val="204"/>
      </rPr>
      <t>»</t>
    </r>
    <r>
      <rPr>
        <b/>
        <sz val="14"/>
        <rFont val="Times New Roman"/>
        <family val="1"/>
        <charset val="204"/>
      </rPr>
      <t xml:space="preserve"> 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</si>
  <si>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мероприятий, напрвленных на формирование благоприятного инвестиционного имиджа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</si>
  <si>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по реализации подпрограммы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</si>
  <si>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растенееводства в районе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</si>
  <si>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животноводства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</si>
  <si>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Поддержка малых форм хозяйствования в районе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</si>
  <si>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</si>
  <si>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</si>
  <si>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№40-ФЗ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 обязательном страховании гражданской ответственности владельцев транспортных средств</t>
    </r>
    <r>
      <rPr>
        <sz val="14"/>
        <rFont val="Calibri"/>
        <family val="2"/>
        <charset val="204"/>
      </rPr>
      <t>»</t>
    </r>
  </si>
  <si>
    <r>
      <t xml:space="preserve"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государственных пособиях гражданам, имеющим детей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</si>
  <si>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Предоставление адресной социальной помощи нуждающимся гражданам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</si>
  <si>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реализации 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</si>
  <si>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дошкольного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</si>
  <si>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общего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</si>
  <si>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дополнительного образования детей и подростков в центрах по внешкольной работе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</si>
  <si>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организационно-воспитательной работы с молодежью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</si>
  <si>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каникулярного отдыха, оздоровления и занятости детей и подростков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</si>
  <si>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Осуществление управленческих функций по реализации полномочий в области образования и молодежной политики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</si>
  <si>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деятельности в области опеки и попечительства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</si>
  <si>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1.75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МУНИЦИПАЛЬНОЙ СЛУЖБЫ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</si>
  <si>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МУНИЦИПАЛЬНАЯ ПРОГРАММА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КРАЯ»</t>
  </si>
  <si>
    <t>Расходы на обепечение деятельности (оказание услуг) муниципальных учреждений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</si>
  <si>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</si>
  <si>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</si>
  <si>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МУНИЦИПАЛЬНАЯ ПРОГРАММА СОВЕТСКОГО ГОРОДСКОГО ОКРУГА СТАВРОПОЛЬСКОГО КРАЯ «УПРАВЛЕНИЕ И РАСПОРЯЖЕНИЕ ИМУЩЕСТВОМ СОВЕТСКОГО ГОРОДСКОГО ОКРУГА СТАВРОПОЛЬСКОГО КРАЯ»</t>
  </si>
  <si>
    <t>02 0 00 00000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</si>
  <si>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округа"</t>
  </si>
  <si>
    <t>02  1 00 00000</t>
  </si>
  <si>
    <t>Капитальные вложения в объекты недвижимого имущества государственной (муниципальной) собственности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</si>
  <si>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</si>
  <si>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02  2 00 00000</t>
  </si>
  <si>
    <t>02 2 00 10080</t>
  </si>
  <si>
    <t>Подпрограмма "Обеспечение реализации муниципальной программы Советского городского округа Ставропольского края "Управление и распоряжение имуществом  и общепрограммные мероприятия"</t>
  </si>
  <si>
    <t>02  3 00 00000</t>
  </si>
  <si>
    <t>Расходы на выплаты по оплате труда работников органов местного самоуправления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</si>
  <si>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</si>
  <si>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МУНИЦИПАЛЬНАЯ ПРОГРАММА СОВЕТСКОГО ГОРОДСКОГО ОКРУГА СТАВРОПОЛЬСКОГО КРАЯ «ЭКОНОМИЧЕСКОЕ РАЗВИТИЕ СОВЕТСКОГО ГОРОДСКОГО ОКРУГА СТАВРОПОЛЬСКОГО КРАЯ»</t>
  </si>
  <si>
    <t>05 1 01 20240</t>
  </si>
  <si>
    <t>Подпрограмма "Развитие среднего и малого предпринимательства в Советском городском округе Ставропольского края"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</si>
  <si>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</si>
  <si>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</si>
  <si>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</si>
  <si>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</si>
  <si>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r>
      <t xml:space="preserve">Подпрограмма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сельского хозяйства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</si>
  <si>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на приобретение элитных семян)</t>
  </si>
  <si>
    <t>05 3 02 R5431</t>
  </si>
  <si>
    <t>Подпрограмма «Создание благоприятных условий для привлечения инвестиций в Советском городском округеСтавропольского края»</t>
  </si>
  <si>
    <r>
      <t xml:space="preserve">МУНИЦИПАЛЬНАЯ 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</si>
  <si>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СОЦИАЛЬНАЯ ПОДДЕРЖКА ГРАЖДАН СОВЕТСКОГО ГОРОДСКОГО ОКРУГА  СТАВРОПОЛЬСКОГО КРАЯ</t>
    </r>
    <r>
      <rPr>
        <b/>
        <sz val="14"/>
        <rFont val="Calibri"/>
        <family val="2"/>
        <charset val="204"/>
      </rPr>
      <t>»</t>
    </r>
  </si>
  <si>
    <t xml:space="preserve">Предоставление компенсации расходов на уплату взноса на капитальный ремонт общего имущества в многоквартирном доме отдельным категориям граждан </t>
  </si>
  <si>
    <t>09 0 01 52200</t>
  </si>
  <si>
    <t>09 0 01 52500</t>
  </si>
  <si>
    <t>09 0 01 52800</t>
  </si>
  <si>
    <t>09 0 01 78220</t>
  </si>
  <si>
    <t>09 0 01 78230</t>
  </si>
  <si>
    <t>09 0 01 76250</t>
  </si>
  <si>
    <t>09 0 01 78210</t>
  </si>
  <si>
    <t>09 0 01 78240</t>
  </si>
  <si>
    <t>09 0 01 78250</t>
  </si>
  <si>
    <t>09 0 01 R4620</t>
  </si>
  <si>
    <t>09 0 01 77220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</si>
  <si>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Оказание адресной социальной помощи семьям с детьми, проживающим на территории округа</t>
    </r>
    <r>
      <rPr>
        <b/>
        <sz val="14"/>
        <rFont val="Calibri"/>
        <family val="2"/>
        <charset val="204"/>
      </rPr>
      <t>»</t>
    </r>
  </si>
  <si>
    <t>09 0 02 R0840</t>
  </si>
  <si>
    <t>09 0 02 53800</t>
  </si>
  <si>
    <t>09 0 02 76260</t>
  </si>
  <si>
    <t>09 0 02 76270</t>
  </si>
  <si>
    <t>09 0 02 78280</t>
  </si>
  <si>
    <t>09 0 02 77190</t>
  </si>
  <si>
    <t>09 0 03 76240</t>
  </si>
  <si>
    <t>09 0 03 78260</t>
  </si>
  <si>
    <t>09 0 04 00000</t>
  </si>
  <si>
    <t>09 0 04 76210</t>
  </si>
  <si>
    <r>
      <t xml:space="preserve">МУНИЦИПАЛЬНАЯ ПРОГРАММА СОВЕТСКОГО ГОРОДСКОГО ОКРУГА СТАВРОПОЛЬСКОГО КРАЯ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ГРАДОСТРОИТЕЛЬСТВА, СТРОИТЕЛЬСТВА И АРХИТЕКТУРЫ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«</t>
    </r>
  </si>
  <si>
    <t>11 0 00 00000</t>
  </si>
  <si>
    <t>11 0 01 00000</t>
  </si>
  <si>
    <t>11 0 01 20230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</si>
  <si>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КУЛЬТУРЫ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</si>
  <si>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библиотечного обслуживания населения округа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</si>
  <si>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культурно-досуговой деятельности в округе</t>
    </r>
    <r>
      <rPr>
        <b/>
        <sz val="14"/>
        <rFont val="Calibri"/>
        <family val="2"/>
        <charset val="204"/>
      </rPr>
      <t>»</t>
    </r>
  </si>
  <si>
    <t>Основное мероприятие «Развитие культурно-досуговой деятельности в округе»</t>
  </si>
  <si>
    <t>10 0 04 00000</t>
  </si>
  <si>
    <t>10 0 04 11010</t>
  </si>
  <si>
    <t>10 0 04 80010</t>
  </si>
  <si>
    <t>10 0 04 22240</t>
  </si>
  <si>
    <t>Реализация проектов развития территорий муниципальных образований, основанных на местных инициативах за счет средств местного бюджета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</si>
  <si>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ФИЗИЧЕСКОЙ КУЛЬТУРЫ И СПОРТА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</si>
  <si>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Основное мероприятие "Развитие физической культуры и спорта на территории Советского городского округа"</t>
  </si>
  <si>
    <t>15 0 01 11010</t>
  </si>
  <si>
    <t xml:space="preserve">Проведение спортивных мероприятий </t>
  </si>
  <si>
    <t>Расходы на проведение спортивных мероприятий</t>
  </si>
  <si>
    <t>Основное мероприятие "Обеспечение деятельности физкультурно-оздоровительного комплекса" на территории  Советского городского округа</t>
  </si>
  <si>
    <t>15 0 03 00000</t>
  </si>
  <si>
    <t xml:space="preserve">Основное мероприятие "Профессиональная подготовка, переподговка и повышение квалификации" 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</si>
  <si>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АРХИВНОГО ДЕЛА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</si>
  <si>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работников архивного отдела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</si>
  <si>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ОБРАЗОВАНИЯ И МОЛОДЕЖНОЙ ПОЛИТИКИ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</si>
  <si>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оздоровительно-образовательного центра</t>
    </r>
    <r>
      <rPr>
        <b/>
        <sz val="14"/>
        <rFont val="Calibri"/>
        <family val="2"/>
        <charset val="204"/>
      </rPr>
      <t>»</t>
    </r>
  </si>
  <si>
    <t>17 0 09 78110</t>
  </si>
  <si>
    <t>17 0 09 78130</t>
  </si>
  <si>
    <t>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</si>
  <si>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</si>
  <si>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</si>
  <si>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20 0 01 00000</t>
  </si>
  <si>
    <t>20 0 01 10010</t>
  </si>
  <si>
    <t>20 0 01 10020</t>
  </si>
  <si>
    <t>Расходы на обеспечение деятельности (оказание услуг) муниципальных учреждений (централизованная бухгалтерия)</t>
  </si>
  <si>
    <t xml:space="preserve">51 5 00 11010 </t>
  </si>
  <si>
    <t>Расходы, связанные с преобразованием органов местного самоуправления</t>
  </si>
  <si>
    <t>51 5 00 22070</t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</si>
  <si>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Профилактика терроризма и экстремизма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</si>
  <si>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Противодействие коррупции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</si>
  <si>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t>59 0 00 00000</t>
  </si>
  <si>
    <t>59 0 00 20040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</si>
  <si>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Советского городского округа</t>
    </r>
    <r>
      <rPr>
        <b/>
        <sz val="14"/>
        <rFont val="Calibri"/>
        <family val="2"/>
        <charset val="204"/>
      </rPr>
      <t>»</t>
    </r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</si>
  <si>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</si>
  <si>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</si>
  <si>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</si>
  <si>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</si>
  <si>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70 0 00 11010</t>
  </si>
  <si>
    <t>07 0 00 00000</t>
  </si>
  <si>
    <t>Взносы на капитальный ремонт общего имущества муниципального жилищного фонда в МКД</t>
  </si>
  <si>
    <t>51 5 00 21400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</si>
  <si>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</si>
  <si>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МУНИЦИПАЛЬНАЯ ПРОГРАММА СОВЕТСКОГО ГОРОДСКОГО ОКРУГА СТАВРОПОЛЬСКОГО КРАЯ «ФОРМИРОВАНИЕ СОВРЕМЕННОЙ ГОРОДСКОЙ СРЕДЫ СОВЕТСКОГО ГОРОДСКОГО ОКРУГА  СТАВРОПОЛЬСКОГО КРАЯ»</t>
  </si>
  <si>
    <t>08 0 00 00000</t>
  </si>
  <si>
    <t>07 3 00 00000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</si>
  <si>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</si>
  <si>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</si>
  <si>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</si>
  <si>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07 2 00 00000</t>
  </si>
  <si>
    <t>Основное мероприятие "Прочее благоустройство"</t>
  </si>
  <si>
    <t>07 2 04 00000</t>
  </si>
  <si>
    <t>07 2 04 22330</t>
  </si>
  <si>
    <t>51 5 00 10010</t>
  </si>
  <si>
    <t>07 2 01 00000</t>
  </si>
  <si>
    <t>Поддержка муниципальных программ формирования современной городской среды за счет средств местного бюджета</t>
  </si>
  <si>
    <t>08 0 02 00000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</si>
  <si>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</si>
  <si>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</si>
  <si>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</si>
  <si>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</si>
  <si>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07 2 03 00000</t>
  </si>
  <si>
    <t>Основное мероприятие "Улучшение условий проживания в многоквартирных домах"</t>
  </si>
  <si>
    <t>08 0 01 00000</t>
  </si>
  <si>
    <t>08 0 01 L5550</t>
  </si>
  <si>
    <t>Основное мероприятие "Благоустройство муниципальной территории общего пользования: парковая зона"</t>
  </si>
  <si>
    <t>07 1 00 00000</t>
  </si>
  <si>
    <t>Подпрограмма "Модернизация улично-дорожной сети Советского городского округа Ставропольского края"</t>
  </si>
  <si>
    <t>Основное мероприятие "Строительство пешеходных дорожек"</t>
  </si>
  <si>
    <t>Реализация проектов развития территорий муниципальных образований, основанных на местных инициативах за счет средств краевого бюджета</t>
  </si>
  <si>
    <t>Мероприятия по гармонизации межэтнических и межконфессиональных отношений на территории Советского городского округа Ставропольского края</t>
  </si>
  <si>
    <t>56 0 00 00000</t>
  </si>
  <si>
    <t>Программа Советского городского округа Ставропольского края  "Профилактика правонарушений в Советском городском округе Ставропольского края"</t>
  </si>
  <si>
    <t xml:space="preserve"> ассигнований бюджета Советского городского округа Ставропольского края по целевым статьям (муниципальным программам и непрограммным направлениям деятельности) (ЦСР)  группам видов расходов (ВР) классификации расходов бюджетов на 2018 год</t>
  </si>
  <si>
    <t>НЕПРОГРАММНЫЕ РАСХОДЫ АДМИНИСТРАЦИИ СОВЕТСКОГО ГОРОДСКОГО ОКРУГА СТАВРОПОЛЬСКОГО КРАЯ</t>
  </si>
  <si>
    <t xml:space="preserve">Мероприятия по развитию муниципальной службы в Советском городском округе </t>
  </si>
  <si>
    <t>03 0 01 11010</t>
  </si>
  <si>
    <t>03 0 02 00000</t>
  </si>
  <si>
    <t>03 0 02 20050</t>
  </si>
  <si>
    <t>03 0 02 20060</t>
  </si>
  <si>
    <t>04 1 00 00000</t>
  </si>
  <si>
    <t>04 1 01 00000</t>
  </si>
  <si>
    <t>04 1 01 21420</t>
  </si>
  <si>
    <t>04 2 00 00000</t>
  </si>
  <si>
    <t xml:space="preserve">  04 3 00 00000  </t>
  </si>
  <si>
    <t xml:space="preserve">04 3 01 00000  </t>
  </si>
  <si>
    <t>04 4 00 00000</t>
  </si>
  <si>
    <t>04 4 01 00000</t>
  </si>
  <si>
    <t>Основное мероприятие "Реализация проектов развития территорий муниципальных образований, основанных на местных инициативах"</t>
  </si>
  <si>
    <t>04 2 01 21430</t>
  </si>
  <si>
    <t xml:space="preserve">04 3 01 21440  </t>
  </si>
  <si>
    <t>04 4 01 21450</t>
  </si>
  <si>
    <t>15 0 02 S6420</t>
  </si>
  <si>
    <t xml:space="preserve">15 0 02 00000 </t>
  </si>
  <si>
    <t>Основное мероприятие "Обустройство спортивной площадки на стадионе Урожай"</t>
  </si>
  <si>
    <t>07 2 03 S6420</t>
  </si>
  <si>
    <t>15 0 05 00000</t>
  </si>
  <si>
    <t>15 0 05 11010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</si>
  <si>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Обепечение деятельности по предоставлению государственных и муниципальных услуг МКУ МФЦ</t>
    </r>
    <r>
      <rPr>
        <b/>
        <sz val="14"/>
        <rFont val="Calibri"/>
        <family val="2"/>
        <charset val="204"/>
      </rPr>
      <t>»</t>
    </r>
  </si>
  <si>
    <t>56 0 00 22250</t>
  </si>
  <si>
    <t xml:space="preserve">Подпрограмма "Модернизация, содержание, развитие транспортной инфраструктуры и обеспечение безопасности дорожного движения на автомобильных дорогах вне границ населенных пунктов" </t>
  </si>
  <si>
    <t>Основное мероприятие "Ремонт и содержание автомобильных дорог вне границ населенных пунктов"</t>
  </si>
  <si>
    <t>Расходы на работы по  ремонту, содержанию и реконструкцию автомобильных дорог вне границ населенных пунктов</t>
  </si>
  <si>
    <t>04 2 01 00000</t>
  </si>
  <si>
    <t>Расходы на строительство пешеходных дорожек</t>
  </si>
  <si>
    <t>Подпрограмма "Ремонт и содержание улично-дорожной сети"</t>
  </si>
  <si>
    <t>Основное мероприятие "Ремонт и содержание улично-дорожной сети"</t>
  </si>
  <si>
    <t>Мероприятия по ремонту и содержанию улично-дорожной сети Советского городского округа Ставропольского края</t>
  </si>
  <si>
    <r>
      <t xml:space="preserve">Основное мероприятие </t>
    </r>
    <r>
      <rPr>
        <b/>
        <sz val="14"/>
        <rFont val="Calibri"/>
        <family val="2"/>
        <charset val="204"/>
      </rPr>
      <t xml:space="preserve">«Обеспечение безопасности </t>
    </r>
    <r>
      <rPr>
        <b/>
        <sz val="14"/>
        <rFont val="Times New Roman"/>
        <family val="1"/>
        <charset val="204"/>
      </rPr>
      <t>дорожного движения на улично-дорожной сети округа</t>
    </r>
    <r>
      <rPr>
        <b/>
        <sz val="14"/>
        <rFont val="Calibri"/>
        <family val="2"/>
        <charset val="204"/>
      </rPr>
      <t>»</t>
    </r>
  </si>
  <si>
    <t>Мероприятия по профилактике детского дорожно-транспортного травматизма</t>
  </si>
  <si>
    <t>Устройство светофорных объектов на улично-дорожной сети округа</t>
  </si>
  <si>
    <t>04 4 01 21460</t>
  </si>
  <si>
    <t>Оказание несвязанной поддержки сельсклхозяйственным товаропроизводителям в области растенееводства</t>
  </si>
  <si>
    <t>05 3 02 R5410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</si>
  <si>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</si>
  <si>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Основное мероприятие "Мероприятия по уличному освещению и энергосбережению"</t>
  </si>
  <si>
    <t>Мероприятия в области уличного освещения и энергосбережения</t>
  </si>
  <si>
    <t>Подпрограмма "Модернизация и развитие коммунального хозяйства в Советском городском округе Ставропольского края"</t>
  </si>
  <si>
    <t>Основное мероприятие "Модернизация и развитие систем коммунальной инфраструктуры"</t>
  </si>
  <si>
    <t>Проектирование, строительство водопроводных и газовых сетей</t>
  </si>
  <si>
    <t>07 1 01 00000</t>
  </si>
  <si>
    <t>07 1 01 22290</t>
  </si>
  <si>
    <t>Содержание водопроводных и газовых сетей</t>
  </si>
  <si>
    <t>07 1 01 22280</t>
  </si>
  <si>
    <t>07 2 01 22310</t>
  </si>
  <si>
    <t>Содержание мест захоронения</t>
  </si>
  <si>
    <t>07 2 02 22320</t>
  </si>
  <si>
    <t>07 2 03 76420</t>
  </si>
  <si>
    <r>
      <t>МУНИЦИПАЛЬНАЯ ПРОГРАММА СОВЕТСКОГО ГОРОДСКОГО ОКРУГА СТАВРОПОЛЬСКОГО КРАЯ «РАЗВИТИЕДОРОЖНОГО ХОЗЯЙСТВА И ПОВЫШЕНИЕ БЕЗОПАСНОСТИ ДОРОЖНОГО ДВИЖЕНИЯ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</si>
  <si>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Прочие мероприятия по благоустройству</t>
  </si>
  <si>
    <t>08 0 02 L5550</t>
  </si>
  <si>
    <t>Подпрограмма "Обеспечение жильем молодых семей в Советском городском округе Ставропольского края"</t>
  </si>
  <si>
    <t>Мероприяти по предоставлению в установленном порядке социальных выплат молодым семьям</t>
  </si>
  <si>
    <t>07 4 00 00000</t>
  </si>
  <si>
    <t>07 4 00 80030</t>
  </si>
  <si>
    <t>Основное мероприятие «Исполнение полномочий администрации Советского городского округа в области градостроительной деятельности»</t>
  </si>
  <si>
    <t>Расходы в области градостроительной деятельности</t>
  </si>
  <si>
    <t>15 0 03 11010</t>
  </si>
  <si>
    <t>Мероприятия по обеспечению первичных мер пожарной безопасности</t>
  </si>
  <si>
    <t xml:space="preserve">51 5 00 20010 </t>
  </si>
  <si>
    <t>Компенсация расходов по повышению заработной платы органов местного самоуправления</t>
  </si>
  <si>
    <t>02  1 00 20050</t>
  </si>
  <si>
    <t>Управление муниципальной собственностью, муниципальная политика в области управления имуществом</t>
  </si>
  <si>
    <t>Расходы в области землеустройства и землепользования</t>
  </si>
  <si>
    <t>17 0 02 S7300</t>
  </si>
  <si>
    <t>17 0 02 S6690</t>
  </si>
  <si>
    <t>17 0 02 L0970</t>
  </si>
  <si>
    <t>02 3 00 10010</t>
  </si>
  <si>
    <t>02 3 00 10020</t>
  </si>
  <si>
    <t>10 0 05 00000</t>
  </si>
  <si>
    <t>10 0 05 S6420</t>
  </si>
  <si>
    <t>Основное мероприятие"Реализация проектов развития территорий муниципальных образований, основанных на местных инициативах" (ремонт дворца им.Усанова)</t>
  </si>
  <si>
    <t>10 0 05 G6420</t>
  </si>
  <si>
    <t>07 2 03 G6420</t>
  </si>
  <si>
    <t>15 0 03 20100</t>
  </si>
  <si>
    <t>15 0 02 G6420</t>
  </si>
  <si>
    <t>Проведение работ по замене оконных блоков в муниципальных образовательных организациях Ставропольского края</t>
  </si>
  <si>
    <t xml:space="preserve">Проведение работ по капитальному ремонту кровель в муниципальных общеобразовательных организациях 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</si>
  <si>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</si>
  <si>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Реализация проектов развития территорий муниципальных образований, основанных на местных инициативах, за счет внебюджетных источников</t>
  </si>
  <si>
    <t>58 0 00 00000</t>
  </si>
  <si>
    <t>Непрограммные расходы в рамках обеспечения деятельности отдела культуры</t>
  </si>
  <si>
    <t>58 0 00 10010</t>
  </si>
  <si>
    <t>58 0 00 10020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</si>
  <si>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дополнительного образования детей и подростков</t>
    </r>
    <r>
      <rPr>
        <b/>
        <sz val="14"/>
        <rFont val="Calibri"/>
        <family val="2"/>
        <charset val="204"/>
      </rPr>
      <t>»</t>
    </r>
  </si>
  <si>
    <t>51 6 00 00000</t>
  </si>
  <si>
    <t>51 6 00 28100</t>
  </si>
  <si>
    <t>90 0 00 00000</t>
  </si>
  <si>
    <t>90 0 00 28100</t>
  </si>
  <si>
    <t>Непрограммные расходы исполнительного органа в области культуры</t>
  </si>
  <si>
    <t>Расходы на строительство библиотеки</t>
  </si>
  <si>
    <t>Прочие нерпограммные расходы муниципальных учреждений</t>
  </si>
  <si>
    <t>Строительство (реконструкция) объектов коммунальной инфраструктурытиза счет средств местного бюджета</t>
  </si>
  <si>
    <t xml:space="preserve">                                                                                                                             Приложение 10 </t>
  </si>
  <si>
    <t>10 0 02 28100</t>
  </si>
  <si>
    <t xml:space="preserve">Проведение в 2017 году мероприятий по преобразованию муниципальных образований </t>
  </si>
  <si>
    <t>90 0 00 77290</t>
  </si>
  <si>
    <t>07 1 01 S7245</t>
  </si>
  <si>
    <t>Строительство (реконструкция) объектов коммунальной инфраструктурытиза счет средств краевого бюджета</t>
  </si>
  <si>
    <t>07 1 01 77245</t>
  </si>
  <si>
    <t>51 5 00 77290</t>
  </si>
  <si>
    <t>04 3 01 76460</t>
  </si>
  <si>
    <t xml:space="preserve">Капитальный ремонт и ремонт автомобильных дорог общего пользования местного значения за счет средств краевого бюджета </t>
  </si>
  <si>
    <t>51 6 00 76660</t>
  </si>
  <si>
    <t>Проведение капитального ремонта зданий и сооружений муниципальных учреждений культуры за счет средств краевого бюджета</t>
  </si>
  <si>
    <t>Проведение капитального ремонта зданий и сооружений муниципальных учреждений культуры за счет средств местного бюджета</t>
  </si>
  <si>
    <t>51 6 00 S6660</t>
  </si>
  <si>
    <t>07 1 01 L567X</t>
  </si>
  <si>
    <t>Реализация мероприятий по устойчивому развитию сельских территорий</t>
  </si>
  <si>
    <t>10 0 06 L4670</t>
  </si>
  <si>
    <t>Обеспечение развития и укрепления материально-технической базы муниципальных домов культуры</t>
  </si>
  <si>
    <t>09 0 05 S0270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</si>
  <si>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 за счет средств местного бюджета</t>
  </si>
  <si>
    <t>Проведение работ по обеспечению доступности приоритетных объектов и услуг в приоретеных сферах жизнедеятельности инвалидов и других маломобильных групп населения за счет средств местного бюджета</t>
  </si>
  <si>
    <t>09 0 05 70270</t>
  </si>
  <si>
    <t>Основное мероприятие "Доступная среда"</t>
  </si>
  <si>
    <t>09 0 05 00000</t>
  </si>
  <si>
    <t>51 6 00 L4670</t>
  </si>
  <si>
    <t>10 0 02 L5193</t>
  </si>
  <si>
    <t>Поддержка отрасли культуры (подключение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оцифровки)</t>
  </si>
  <si>
    <t>04 3 01 S6460</t>
  </si>
  <si>
    <t>Капитальный ремон  и ремонт автомобильных дорог общего пользования местного значения за счет средств местного бюджета</t>
  </si>
  <si>
    <t>51 6 00 7749Х</t>
  </si>
  <si>
    <t>15 0 04 00000</t>
  </si>
  <si>
    <t>15 0 04 L567X</t>
  </si>
  <si>
    <t>10 0 03 77090</t>
  </si>
  <si>
    <t>10 0 04 77090</t>
  </si>
  <si>
    <t>51 6 00 S749Х</t>
  </si>
  <si>
    <t>10 0 03 S7090</t>
  </si>
  <si>
    <t>10 0 04 S7090</t>
  </si>
  <si>
    <t>17 0 04 S6690</t>
  </si>
  <si>
    <t>53 0 00 00000</t>
  </si>
  <si>
    <t>53 0 00 23100</t>
  </si>
  <si>
    <t>Непрграммные расходы по возврату средств в бюджет Ставропольского края</t>
  </si>
  <si>
    <t>Устойчивое развитие сельских территорий</t>
  </si>
  <si>
    <t>Основное мероприятие "Профессиональная подготовка переподготовка и повышение квалификации"</t>
  </si>
  <si>
    <t>Повышение заработной платы работников муниципальных учреждений культуры за счет средств местного бюджета</t>
  </si>
  <si>
    <t>Повышение заработной платы работников муниципальных учреждений культуры за счет средств краевого бюджета</t>
  </si>
  <si>
    <t>Строительство (реконструкция) зданий учреждений культуры за счет средств местного бюджета</t>
  </si>
  <si>
    <t>Строительство (реконструкция) зданий учреждений культуры за счет средств краевого бюджета</t>
  </si>
  <si>
    <t xml:space="preserve">Резервные фонды </t>
  </si>
  <si>
    <t>51 4 00 76900</t>
  </si>
  <si>
    <t>Расходы за счет средств резервного фонда Правительства Ставропольского края</t>
  </si>
  <si>
    <t>Расходы на проведение аварийно-восстановительных работ</t>
  </si>
  <si>
    <t>91 0 01 29010</t>
  </si>
  <si>
    <t>Прочие непрограммные расходы муниципальных учреждений</t>
  </si>
  <si>
    <t>91 0 00 00000</t>
  </si>
  <si>
    <t>Субсидии управляющим организациям на ремонт кровель многоквартирных домов</t>
  </si>
  <si>
    <t>91 0 01 80050</t>
  </si>
  <si>
    <t>07 4 00 74970</t>
  </si>
  <si>
    <t>07 4 00 S4970</t>
  </si>
  <si>
    <t>Предоставление молодым семьям социальных выплат на приобретение (строительство) жилья, нуждающимся в улучшении жилищных условий, имеющим одного или двух детей, а также, не имеющим детей, социальных выплат на приобретение (строительство) жилья, за счет средств краевого бюджета</t>
  </si>
  <si>
    <t>Предоставление молодым семьям социальных выплат на приобретение (строительство) жилья, нуждающимся в улучшении жилищных условий, имеющим одного или двух детей, а также, не имеющим детей, социальных выплат на приобретение (строительство) жилья за счет средств местного бюджета</t>
  </si>
  <si>
    <t>07 1 01 L567Л</t>
  </si>
  <si>
    <t>07 1 01 L567М</t>
  </si>
  <si>
    <t>Реализация мероприятий по устойчивому развитию сельских территорий (Реконструкция разводящих сетей водоснабжения с. Солдато-Александровское Ставропольского края. Первая очередь, Советский район)</t>
  </si>
  <si>
    <t>Реализация мероприятий по устойчивому развитию сельских территорий (Разводящие сети водоснабжения п. Михайловка Советского района Ставропольского края, Советский район)</t>
  </si>
  <si>
    <t>51 5 00 21700</t>
  </si>
  <si>
    <t>Основное мероприятие на обеспечение отдельных категорий граждан, проживающих на территории района мерами социальной поддержки</t>
  </si>
  <si>
    <t>к решению Совета депутатов Советского</t>
  </si>
  <si>
    <t>городского округа Ставропольского края</t>
  </si>
  <si>
    <t xml:space="preserve"> от 20 декабря 2017 года № 72 «О бюджете</t>
  </si>
  <si>
    <t>Советского  городского округа Ставропольского</t>
  </si>
  <si>
    <t>края на 2018 год и плановый период 2019 и 2020</t>
  </si>
  <si>
    <r>
      <t>годов»</t>
    </r>
    <r>
      <rPr>
        <sz val="11.75"/>
        <rFont val="Times New Roman"/>
        <family val="1"/>
        <charset val="204"/>
      </rPr>
      <t xml:space="preserve"> (в редакции решения Совета депутатов</t>
    </r>
  </si>
  <si>
    <t xml:space="preserve">Советского городского округа Ставропольского                </t>
  </si>
  <si>
    <t>края от 20 июля 2018 года № 164)</t>
  </si>
  <si>
    <t>РАСПРЕДЕЛЕНИЕ</t>
  </si>
</sst>
</file>

<file path=xl/styles.xml><?xml version="1.0" encoding="utf-8"?>
<styleSheet xmlns="http://schemas.openxmlformats.org/spreadsheetml/2006/main">
  <numFmts count="3">
    <numFmt numFmtId="164" formatCode="* #,##0.00;* \-#,##0.00;* &quot;-&quot;??;@"/>
    <numFmt numFmtId="165" formatCode="0000000"/>
    <numFmt numFmtId="166" formatCode="#,##0.00_ ;\-#,##0.00\ "/>
  </numFmts>
  <fonts count="14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1.75"/>
      <name val="Calibri"/>
      <family val="2"/>
      <charset val="204"/>
    </font>
    <font>
      <b/>
      <sz val="14"/>
      <name val="Calibri"/>
      <family val="2"/>
      <charset val="204"/>
    </font>
    <font>
      <sz val="11.7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</cellStyleXfs>
  <cellXfs count="156">
    <xf numFmtId="0" fontId="0" fillId="0" borderId="0" xfId="0"/>
    <xf numFmtId="0" fontId="2" fillId="0" borderId="0" xfId="1" applyProtection="1">
      <protection hidden="1"/>
    </xf>
    <xf numFmtId="0" fontId="2" fillId="0" borderId="0" xfId="1"/>
    <xf numFmtId="0" fontId="2" fillId="0" borderId="0" xfId="1" applyBorder="1" applyProtection="1"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NumberFormat="1" applyFont="1" applyFill="1" applyBorder="1" applyAlignment="1" applyProtection="1">
      <alignment horizontal="justify" vertical="top" wrapText="1"/>
      <protection hidden="1"/>
    </xf>
    <xf numFmtId="0" fontId="5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Protection="1">
      <protection hidden="1"/>
    </xf>
    <xf numFmtId="0" fontId="6" fillId="0" borderId="0" xfId="1" applyNumberFormat="1" applyFont="1" applyFill="1" applyAlignment="1" applyProtection="1">
      <alignment horizontal="right" vertical="top" wrapText="1"/>
      <protection hidden="1"/>
    </xf>
    <xf numFmtId="0" fontId="6" fillId="0" borderId="0" xfId="1" applyFont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0" xfId="0" applyFont="1" applyAlignment="1">
      <alignment wrapText="1"/>
    </xf>
    <xf numFmtId="0" fontId="6" fillId="0" borderId="0" xfId="0" applyFont="1" applyFill="1" applyAlignment="1">
      <alignment horizontal="right"/>
    </xf>
    <xf numFmtId="0" fontId="6" fillId="2" borderId="0" xfId="0" applyFont="1" applyFill="1" applyBorder="1" applyAlignment="1">
      <alignment wrapText="1"/>
    </xf>
    <xf numFmtId="0" fontId="6" fillId="0" borderId="0" xfId="0" applyFont="1" applyAlignment="1"/>
    <xf numFmtId="0" fontId="6" fillId="2" borderId="0" xfId="0" applyFont="1" applyFill="1" applyAlignment="1">
      <alignment wrapText="1"/>
    </xf>
    <xf numFmtId="0" fontId="6" fillId="0" borderId="0" xfId="0" applyFont="1" applyFill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justify" wrapText="1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wrapText="1"/>
    </xf>
    <xf numFmtId="49" fontId="3" fillId="0" borderId="0" xfId="0" applyNumberFormat="1" applyFont="1" applyAlignment="1">
      <alignment wrapText="1"/>
    </xf>
    <xf numFmtId="4" fontId="3" fillId="0" borderId="0" xfId="0" applyNumberFormat="1" applyFont="1" applyFill="1" applyAlignment="1"/>
    <xf numFmtId="4" fontId="3" fillId="0" borderId="0" xfId="0" applyNumberFormat="1" applyFont="1" applyFill="1" applyBorder="1" applyAlignment="1"/>
    <xf numFmtId="166" fontId="6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0" applyFont="1" applyAlignment="1">
      <alignment horizontal="justify" vertical="center"/>
    </xf>
    <xf numFmtId="164" fontId="3" fillId="0" borderId="0" xfId="1" applyNumberFormat="1" applyFont="1" applyFill="1" applyBorder="1" applyAlignment="1" applyProtection="1">
      <alignment horizontal="center" vertical="top"/>
      <protection hidden="1"/>
    </xf>
    <xf numFmtId="4" fontId="3" fillId="0" borderId="0" xfId="0" applyNumberFormat="1" applyFont="1" applyFill="1" applyAlignment="1">
      <alignment horizontal="right"/>
    </xf>
    <xf numFmtId="4" fontId="3" fillId="0" borderId="0" xfId="1" applyNumberFormat="1" applyFont="1" applyFill="1" applyAlignment="1" applyProtection="1">
      <alignment horizontal="right" vertical="top"/>
      <protection hidden="1"/>
    </xf>
    <xf numFmtId="165" fontId="3" fillId="0" borderId="0" xfId="0" applyNumberFormat="1" applyFont="1" applyFill="1" applyBorder="1" applyAlignment="1">
      <alignment wrapText="1"/>
    </xf>
    <xf numFmtId="49" fontId="3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left" vertical="distributed" wrapText="1"/>
    </xf>
    <xf numFmtId="49" fontId="3" fillId="0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0" borderId="0" xfId="0" applyFont="1" applyBorder="1" applyAlignment="1">
      <alignment horizontal="justify" vertical="top" wrapText="1"/>
    </xf>
    <xf numFmtId="49" fontId="3" fillId="2" borderId="0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Fill="1" applyAlignment="1">
      <alignment wrapText="1"/>
    </xf>
    <xf numFmtId="0" fontId="8" fillId="2" borderId="0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>
      <alignment horizontal="justify" vertical="top" wrapText="1"/>
    </xf>
    <xf numFmtId="0" fontId="8" fillId="0" borderId="0" xfId="1" applyNumberFormat="1" applyFont="1" applyFill="1" applyBorder="1" applyAlignment="1" applyProtection="1">
      <alignment horizontal="justify" vertical="top" wrapText="1"/>
      <protection hidden="1"/>
    </xf>
    <xf numFmtId="0" fontId="8" fillId="2" borderId="0" xfId="0" applyFont="1" applyFill="1" applyBorder="1" applyAlignment="1">
      <alignment wrapText="1"/>
    </xf>
    <xf numFmtId="0" fontId="8" fillId="0" borderId="0" xfId="0" applyFont="1" applyBorder="1" applyAlignment="1">
      <alignment horizontal="left" vertical="distributed" wrapText="1"/>
    </xf>
    <xf numFmtId="0" fontId="8" fillId="0" borderId="0" xfId="0" applyFont="1" applyAlignment="1">
      <alignment horizontal="justify" wrapText="1"/>
    </xf>
    <xf numFmtId="49" fontId="8" fillId="0" borderId="0" xfId="0" applyNumberFormat="1" applyFont="1" applyFill="1" applyBorder="1" applyAlignment="1">
      <alignment wrapText="1"/>
    </xf>
    <xf numFmtId="0" fontId="8" fillId="0" borderId="0" xfId="0" applyFont="1" applyAlignment="1">
      <alignment horizontal="left" wrapText="1"/>
    </xf>
    <xf numFmtId="0" fontId="8" fillId="2" borderId="0" xfId="0" applyFont="1" applyFill="1" applyBorder="1" applyAlignment="1">
      <alignment horizontal="left" vertical="distributed" wrapText="1"/>
    </xf>
    <xf numFmtId="0" fontId="8" fillId="0" borderId="0" xfId="1" applyNumberFormat="1" applyFont="1" applyFill="1" applyAlignment="1" applyProtection="1">
      <alignment vertical="top"/>
      <protection hidden="1"/>
    </xf>
    <xf numFmtId="0" fontId="9" fillId="0" borderId="0" xfId="1" applyFont="1" applyAlignment="1"/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Border="1" applyAlignment="1">
      <alignment horizontal="left" vertical="top" wrapText="1"/>
    </xf>
    <xf numFmtId="0" fontId="3" fillId="3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49" fontId="3" fillId="3" borderId="0" xfId="3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horizontal="left" vertical="distributed" wrapText="1"/>
    </xf>
    <xf numFmtId="0" fontId="8" fillId="2" borderId="0" xfId="0" applyFont="1" applyFill="1" applyBorder="1" applyAlignment="1">
      <alignment horizontal="justify"/>
    </xf>
    <xf numFmtId="49" fontId="8" fillId="0" borderId="0" xfId="0" applyNumberFormat="1" applyFont="1" applyFill="1" applyAlignment="1">
      <alignment wrapText="1"/>
    </xf>
    <xf numFmtId="0" fontId="2" fillId="0" borderId="0" xfId="1" applyFont="1" applyBorder="1" applyProtection="1">
      <protection hidden="1"/>
    </xf>
    <xf numFmtId="0" fontId="2" fillId="0" borderId="0" xfId="1" applyFont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8" fillId="3" borderId="0" xfId="0" applyFont="1" applyFill="1" applyAlignment="1">
      <alignment wrapText="1"/>
    </xf>
    <xf numFmtId="0" fontId="8" fillId="3" borderId="0" xfId="1" applyNumberFormat="1" applyFont="1" applyFill="1" applyBorder="1" applyAlignment="1" applyProtection="1">
      <alignment horizontal="center"/>
      <protection hidden="1"/>
    </xf>
    <xf numFmtId="0" fontId="3" fillId="3" borderId="0" xfId="0" applyFont="1" applyFill="1" applyBorder="1" applyAlignment="1">
      <alignment horizontal="justify"/>
    </xf>
    <xf numFmtId="0" fontId="3" fillId="3" borderId="0" xfId="0" applyFont="1" applyFill="1" applyAlignment="1">
      <alignment wrapText="1"/>
    </xf>
    <xf numFmtId="0" fontId="3" fillId="3" borderId="0" xfId="0" applyFont="1" applyFill="1" applyBorder="1" applyAlignment="1">
      <alignment wrapText="1"/>
    </xf>
    <xf numFmtId="0" fontId="3" fillId="0" borderId="0" xfId="0" applyFont="1"/>
    <xf numFmtId="3" fontId="8" fillId="2" borderId="0" xfId="1" applyNumberFormat="1" applyFont="1" applyFill="1" applyBorder="1" applyAlignment="1" applyProtection="1">
      <alignment horizontal="center"/>
      <protection hidden="1"/>
    </xf>
    <xf numFmtId="0" fontId="3" fillId="3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Alignment="1">
      <alignment wrapText="1"/>
    </xf>
    <xf numFmtId="0" fontId="3" fillId="3" borderId="0" xfId="1" applyFont="1" applyFill="1" applyAlignment="1" applyProtection="1">
      <alignment horizontal="right"/>
      <protection hidden="1"/>
    </xf>
    <xf numFmtId="0" fontId="6" fillId="3" borderId="0" xfId="1" applyFont="1" applyFill="1" applyAlignment="1" applyProtection="1">
      <alignment horizontal="right"/>
      <protection hidden="1"/>
    </xf>
    <xf numFmtId="0" fontId="6" fillId="3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3" borderId="0" xfId="1" applyNumberFormat="1" applyFont="1" applyFill="1" applyBorder="1" applyAlignment="1" applyProtection="1">
      <alignment horizontal="center"/>
      <protection hidden="1"/>
    </xf>
    <xf numFmtId="164" fontId="3" fillId="3" borderId="0" xfId="1" applyNumberFormat="1" applyFont="1" applyFill="1" applyBorder="1" applyAlignment="1" applyProtection="1">
      <alignment horizontal="center"/>
      <protection hidden="1"/>
    </xf>
    <xf numFmtId="4" fontId="3" fillId="3" borderId="0" xfId="0" applyNumberFormat="1" applyFont="1" applyFill="1" applyAlignment="1">
      <alignment horizontal="right"/>
    </xf>
    <xf numFmtId="4" fontId="8" fillId="3" borderId="0" xfId="0" applyNumberFormat="1" applyFont="1" applyFill="1" applyAlignment="1">
      <alignment horizontal="right"/>
    </xf>
    <xf numFmtId="164" fontId="8" fillId="3" borderId="0" xfId="1" applyNumberFormat="1" applyFont="1" applyFill="1" applyBorder="1" applyAlignment="1" applyProtection="1">
      <alignment horizontal="right"/>
      <protection hidden="1"/>
    </xf>
    <xf numFmtId="164" fontId="6" fillId="3" borderId="0" xfId="1" applyNumberFormat="1" applyFont="1" applyFill="1" applyBorder="1" applyAlignment="1" applyProtection="1">
      <alignment horizontal="right"/>
      <protection hidden="1"/>
    </xf>
    <xf numFmtId="4" fontId="3" fillId="3" borderId="0" xfId="0" applyNumberFormat="1" applyFont="1" applyFill="1" applyBorder="1" applyAlignment="1">
      <alignment horizontal="right"/>
    </xf>
    <xf numFmtId="2" fontId="8" fillId="3" borderId="0" xfId="0" applyNumberFormat="1" applyFont="1" applyFill="1" applyBorder="1" applyAlignment="1">
      <alignment horizontal="right" vertical="center"/>
    </xf>
    <xf numFmtId="2" fontId="3" fillId="3" borderId="0" xfId="0" applyNumberFormat="1" applyFont="1" applyFill="1" applyBorder="1" applyAlignment="1">
      <alignment horizontal="right" vertical="center"/>
    </xf>
    <xf numFmtId="2" fontId="8" fillId="3" borderId="0" xfId="0" applyNumberFormat="1" applyFont="1" applyFill="1" applyBorder="1" applyAlignment="1">
      <alignment horizontal="right"/>
    </xf>
    <xf numFmtId="2" fontId="3" fillId="3" borderId="0" xfId="0" applyNumberFormat="1" applyFont="1" applyFill="1" applyBorder="1" applyAlignment="1">
      <alignment horizontal="right"/>
    </xf>
    <xf numFmtId="4" fontId="8" fillId="3" borderId="0" xfId="0" applyNumberFormat="1" applyFont="1" applyFill="1" applyBorder="1" applyAlignment="1">
      <alignment horizontal="right" vertical="center"/>
    </xf>
    <xf numFmtId="4" fontId="8" fillId="3" borderId="0" xfId="1" applyNumberFormat="1" applyFont="1" applyFill="1" applyAlignment="1" applyProtection="1">
      <alignment horizontal="right"/>
      <protection hidden="1"/>
    </xf>
    <xf numFmtId="164" fontId="3" fillId="3" borderId="0" xfId="1" applyNumberFormat="1" applyFont="1" applyFill="1" applyBorder="1" applyAlignment="1" applyProtection="1">
      <alignment horizontal="right" vertical="top"/>
      <protection hidden="1"/>
    </xf>
    <xf numFmtId="0" fontId="2" fillId="3" borderId="0" xfId="1" applyFill="1"/>
    <xf numFmtId="49" fontId="3" fillId="3" borderId="0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horizontal="left" vertical="top"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8" fillId="3" borderId="0" xfId="0" applyNumberFormat="1" applyFont="1" applyFill="1" applyBorder="1" applyAlignment="1">
      <alignment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8" fillId="3" borderId="0" xfId="0" applyFont="1" applyFill="1" applyBorder="1" applyAlignment="1">
      <alignment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3" borderId="0" xfId="0" applyFont="1" applyFill="1" applyBorder="1" applyAlignment="1">
      <alignment horizontal="left" vertical="distributed"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6" fillId="0" borderId="0" xfId="1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Alignment="1">
      <alignment horizontal="center" vertical="top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3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Alignment="1">
      <alignment horizontal="left"/>
    </xf>
    <xf numFmtId="0" fontId="3" fillId="3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3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2" applyNumberFormat="1" applyFont="1" applyAlignment="1" applyProtection="1">
      <alignment horizontal="right" vertical="center"/>
      <protection hidden="1"/>
    </xf>
    <xf numFmtId="0" fontId="3" fillId="0" borderId="0" xfId="2" applyNumberFormat="1" applyFont="1" applyAlignment="1" applyProtection="1">
      <alignment horizontal="right" vertical="center"/>
      <protection hidden="1"/>
    </xf>
    <xf numFmtId="0" fontId="3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3" fillId="2" borderId="0" xfId="0" applyFont="1" applyFill="1" applyAlignment="1">
      <alignment horizontal="right" vertical="center" wrapText="1"/>
    </xf>
    <xf numFmtId="0" fontId="6" fillId="2" borderId="0" xfId="0" applyFont="1" applyFill="1" applyAlignment="1">
      <alignment horizontal="right" vertical="center" wrapText="1"/>
    </xf>
    <xf numFmtId="0" fontId="6" fillId="2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/>
    </xf>
  </cellXfs>
  <cellStyles count="4">
    <cellStyle name="Обычный" xfId="0" builtinId="0"/>
    <cellStyle name="Обычный_tmp" xfId="1"/>
    <cellStyle name="Обычный_Tmp1" xfId="3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73"/>
  <sheetViews>
    <sheetView tabSelected="1" view="pageBreakPreview" zoomScale="84" zoomScaleSheetLayoutView="84" workbookViewId="0">
      <selection activeCell="J13" sqref="J13"/>
    </sheetView>
  </sheetViews>
  <sheetFormatPr defaultRowHeight="12.75"/>
  <cols>
    <col min="1" max="1" width="94" style="2" customWidth="1"/>
    <col min="2" max="2" width="16.7109375" style="2" customWidth="1"/>
    <col min="3" max="3" width="8.28515625" style="2" customWidth="1"/>
    <col min="4" max="4" width="22.140625" style="101" customWidth="1"/>
    <col min="5" max="5" width="10.5703125" style="2" hidden="1" customWidth="1"/>
    <col min="6" max="6" width="11.140625" style="2" hidden="1" customWidth="1"/>
    <col min="7" max="7" width="10.140625" style="2" hidden="1" customWidth="1"/>
    <col min="8" max="8" width="7.7109375" style="2" hidden="1" customWidth="1"/>
    <col min="9" max="9" width="9.28515625" style="2" hidden="1" customWidth="1"/>
    <col min="10" max="10" width="0.5703125" style="2" customWidth="1"/>
    <col min="11" max="16384" width="9.140625" style="2"/>
  </cols>
  <sheetData>
    <row r="1" spans="1:10" ht="18.75">
      <c r="A1" s="142" t="s">
        <v>454</v>
      </c>
      <c r="B1" s="142"/>
      <c r="C1" s="142"/>
      <c r="D1" s="142"/>
      <c r="E1" s="143"/>
      <c r="F1" s="143"/>
      <c r="G1" s="1"/>
    </row>
    <row r="2" spans="1:10" ht="18.75" customHeight="1">
      <c r="A2" s="144" t="s">
        <v>520</v>
      </c>
      <c r="B2" s="145"/>
      <c r="C2" s="145"/>
      <c r="D2" s="145"/>
      <c r="E2" s="145"/>
      <c r="F2" s="145"/>
      <c r="G2" s="16"/>
      <c r="H2" s="16"/>
      <c r="I2" s="16"/>
      <c r="J2" s="16"/>
    </row>
    <row r="3" spans="1:10" ht="18.75">
      <c r="A3" s="144" t="s">
        <v>521</v>
      </c>
      <c r="B3" s="145"/>
      <c r="C3" s="145"/>
      <c r="D3" s="145"/>
      <c r="E3" s="145"/>
      <c r="F3" s="145"/>
      <c r="G3" s="16"/>
      <c r="H3" s="16"/>
      <c r="I3" s="16"/>
      <c r="J3" s="16"/>
    </row>
    <row r="4" spans="1:10" ht="18.75">
      <c r="A4" s="146" t="s">
        <v>522</v>
      </c>
      <c r="B4" s="147"/>
      <c r="C4" s="147"/>
      <c r="D4" s="147"/>
      <c r="E4" s="148"/>
      <c r="F4" s="148"/>
      <c r="G4" s="18"/>
      <c r="H4" s="18"/>
      <c r="I4" s="18"/>
      <c r="J4" s="18"/>
    </row>
    <row r="5" spans="1:10" ht="18.75" customHeight="1">
      <c r="A5" s="149" t="s">
        <v>523</v>
      </c>
      <c r="B5" s="150"/>
      <c r="C5" s="150"/>
      <c r="D5" s="150"/>
      <c r="E5" s="150"/>
      <c r="F5" s="150"/>
      <c r="G5" s="19"/>
      <c r="H5" s="19"/>
      <c r="I5" s="19"/>
      <c r="J5" s="19"/>
    </row>
    <row r="6" spans="1:10" ht="18.75" customHeight="1">
      <c r="A6" s="149" t="s">
        <v>524</v>
      </c>
      <c r="B6" s="150"/>
      <c r="C6" s="150"/>
      <c r="D6" s="150"/>
      <c r="E6" s="151"/>
      <c r="F6" s="151"/>
      <c r="G6" s="19"/>
      <c r="H6" s="19"/>
      <c r="I6" s="19"/>
      <c r="J6" s="19"/>
    </row>
    <row r="7" spans="1:10" ht="18.75" customHeight="1">
      <c r="A7" s="152" t="s">
        <v>525</v>
      </c>
      <c r="B7" s="153"/>
      <c r="C7" s="153"/>
      <c r="D7" s="153"/>
      <c r="E7" s="153"/>
      <c r="F7" s="153"/>
      <c r="G7" s="20"/>
      <c r="H7" s="20"/>
      <c r="I7" s="20"/>
      <c r="J7" s="20"/>
    </row>
    <row r="8" spans="1:10" ht="18.75" customHeight="1">
      <c r="A8" s="152" t="s">
        <v>526</v>
      </c>
      <c r="B8" s="152"/>
      <c r="C8" s="152"/>
      <c r="D8" s="152"/>
      <c r="E8" s="154"/>
      <c r="F8" s="154"/>
      <c r="G8" s="20"/>
      <c r="H8" s="20"/>
      <c r="I8" s="20"/>
      <c r="J8" s="20"/>
    </row>
    <row r="9" spans="1:10" ht="18.75" customHeight="1">
      <c r="A9" s="152" t="s">
        <v>527</v>
      </c>
      <c r="B9" s="152"/>
      <c r="C9" s="152"/>
      <c r="D9" s="152"/>
      <c r="E9" s="154"/>
      <c r="F9" s="154"/>
      <c r="G9" s="20"/>
      <c r="H9" s="20"/>
      <c r="I9" s="20"/>
      <c r="J9" s="20"/>
    </row>
    <row r="10" spans="1:10" ht="18.75" customHeight="1">
      <c r="A10" s="152"/>
      <c r="B10" s="152"/>
      <c r="C10" s="152"/>
      <c r="D10" s="152"/>
      <c r="E10" s="154"/>
      <c r="F10" s="154"/>
      <c r="G10" s="20"/>
      <c r="H10" s="20"/>
      <c r="I10" s="20"/>
      <c r="J10" s="20"/>
    </row>
    <row r="11" spans="1:10" ht="18.75">
      <c r="A11" s="139"/>
      <c r="B11" s="139"/>
      <c r="C11" s="139"/>
      <c r="D11" s="139"/>
      <c r="E11" s="139"/>
      <c r="F11" s="139"/>
      <c r="G11" s="21"/>
      <c r="H11" s="21"/>
      <c r="I11" s="21"/>
      <c r="J11" s="21"/>
    </row>
    <row r="12" spans="1:10" ht="18.75">
      <c r="A12" s="155" t="s">
        <v>528</v>
      </c>
      <c r="B12" s="155"/>
      <c r="C12" s="155"/>
      <c r="D12" s="155"/>
      <c r="E12" s="17"/>
      <c r="F12" s="17"/>
      <c r="G12" s="21"/>
      <c r="H12" s="21"/>
      <c r="I12" s="21"/>
      <c r="J12" s="21"/>
    </row>
    <row r="13" spans="1:10" ht="56.25" customHeight="1">
      <c r="A13" s="133" t="s">
        <v>354</v>
      </c>
      <c r="B13" s="133"/>
      <c r="C13" s="133"/>
      <c r="D13" s="133"/>
      <c r="E13" s="133"/>
      <c r="F13" s="133"/>
      <c r="G13" s="1"/>
    </row>
    <row r="14" spans="1:10" ht="5.25" customHeight="1">
      <c r="A14" s="6"/>
      <c r="B14" s="7"/>
      <c r="C14" s="8"/>
      <c r="D14" s="84"/>
      <c r="E14" s="6"/>
      <c r="F14" s="6"/>
      <c r="G14" s="1"/>
    </row>
    <row r="15" spans="1:10" ht="18.75" hidden="1">
      <c r="A15" s="10"/>
      <c r="B15" s="11"/>
      <c r="C15" s="12"/>
      <c r="D15" s="85"/>
      <c r="E15" s="10"/>
      <c r="F15" s="13" t="s">
        <v>3</v>
      </c>
      <c r="G15" s="1"/>
    </row>
    <row r="16" spans="1:10" ht="18.75" customHeight="1">
      <c r="A16" s="134" t="s">
        <v>5</v>
      </c>
      <c r="B16" s="134" t="s">
        <v>14</v>
      </c>
      <c r="C16" s="134" t="s">
        <v>4</v>
      </c>
      <c r="D16" s="140" t="s">
        <v>22</v>
      </c>
      <c r="E16" s="138" t="s">
        <v>6</v>
      </c>
      <c r="F16" s="138"/>
      <c r="G16" s="1"/>
    </row>
    <row r="17" spans="1:7" ht="15" customHeight="1">
      <c r="A17" s="134"/>
      <c r="B17" s="134"/>
      <c r="C17" s="134"/>
      <c r="D17" s="141"/>
      <c r="E17" s="9" t="s">
        <v>1</v>
      </c>
      <c r="F17" s="9" t="s">
        <v>0</v>
      </c>
      <c r="G17" s="1"/>
    </row>
    <row r="18" spans="1:7" ht="18.75">
      <c r="A18" s="9">
        <v>1</v>
      </c>
      <c r="B18" s="9">
        <v>2</v>
      </c>
      <c r="C18" s="9">
        <v>3</v>
      </c>
      <c r="D18" s="86">
        <v>4</v>
      </c>
      <c r="E18" s="14">
        <v>4</v>
      </c>
      <c r="F18" s="14">
        <v>5</v>
      </c>
      <c r="G18" s="1"/>
    </row>
    <row r="19" spans="1:7" ht="81" customHeight="1">
      <c r="A19" s="52" t="s">
        <v>220</v>
      </c>
      <c r="B19" s="49" t="s">
        <v>47</v>
      </c>
      <c r="C19" s="50" t="s">
        <v>7</v>
      </c>
      <c r="D19" s="87">
        <f>D20</f>
        <v>180</v>
      </c>
      <c r="E19" s="33" t="e">
        <f>E21+#REF!+E172</f>
        <v>#REF!</v>
      </c>
      <c r="F19" s="33" t="e">
        <f>F21+#REF!+F172</f>
        <v>#REF!</v>
      </c>
      <c r="G19" s="3"/>
    </row>
    <row r="20" spans="1:7" ht="40.5" customHeight="1">
      <c r="A20" s="54" t="s">
        <v>189</v>
      </c>
      <c r="B20" s="49" t="s">
        <v>48</v>
      </c>
      <c r="C20" s="50" t="s">
        <v>7</v>
      </c>
      <c r="D20" s="87">
        <f>D21</f>
        <v>180</v>
      </c>
      <c r="E20" s="33"/>
      <c r="F20" s="33"/>
      <c r="G20" s="3"/>
    </row>
    <row r="21" spans="1:7" ht="40.5" customHeight="1">
      <c r="A21" s="74" t="s">
        <v>356</v>
      </c>
      <c r="B21" s="40" t="s">
        <v>49</v>
      </c>
      <c r="C21" s="39" t="s">
        <v>7</v>
      </c>
      <c r="D21" s="88">
        <f>D22</f>
        <v>180</v>
      </c>
      <c r="E21" s="33" t="e">
        <f>#REF!+#REF!+E52+E74+E80+#REF!+#REF!+#REF!+#REF!</f>
        <v>#REF!</v>
      </c>
      <c r="F21" s="33" t="e">
        <f>#REF!+#REF!+F52+F74+F80+#REF!+#REF!+#REF!+#REF!</f>
        <v>#REF!</v>
      </c>
      <c r="G21" s="3"/>
    </row>
    <row r="22" spans="1:7" ht="18.600000000000001" customHeight="1">
      <c r="A22" s="27" t="s">
        <v>9</v>
      </c>
      <c r="B22" s="40" t="s">
        <v>49</v>
      </c>
      <c r="C22" s="39">
        <v>200</v>
      </c>
      <c r="D22" s="89">
        <v>180</v>
      </c>
      <c r="E22" s="15">
        <v>21864.3</v>
      </c>
      <c r="F22" s="15">
        <v>19650.97</v>
      </c>
      <c r="G22" s="3"/>
    </row>
    <row r="23" spans="1:7" ht="81.75" customHeight="1">
      <c r="A23" s="52" t="s">
        <v>225</v>
      </c>
      <c r="B23" s="49" t="s">
        <v>226</v>
      </c>
      <c r="C23" s="50" t="s">
        <v>7</v>
      </c>
      <c r="D23" s="90">
        <f>D24+D27+D30</f>
        <v>11291.66</v>
      </c>
      <c r="E23" s="15"/>
      <c r="F23" s="15"/>
      <c r="G23" s="3"/>
    </row>
    <row r="24" spans="1:7" ht="59.25" customHeight="1">
      <c r="A24" s="48" t="s">
        <v>227</v>
      </c>
      <c r="B24" s="49" t="s">
        <v>228</v>
      </c>
      <c r="C24" s="50" t="s">
        <v>7</v>
      </c>
      <c r="D24" s="90">
        <f>D25</f>
        <v>921.42</v>
      </c>
      <c r="E24" s="15"/>
      <c r="F24" s="15"/>
      <c r="G24" s="3"/>
    </row>
    <row r="25" spans="1:7" ht="38.25" customHeight="1">
      <c r="A25" s="28" t="s">
        <v>423</v>
      </c>
      <c r="B25" s="40" t="s">
        <v>422</v>
      </c>
      <c r="C25" s="39" t="s">
        <v>7</v>
      </c>
      <c r="D25" s="89">
        <f>D26</f>
        <v>921.42</v>
      </c>
      <c r="E25" s="15"/>
      <c r="F25" s="15"/>
      <c r="G25" s="3"/>
    </row>
    <row r="26" spans="1:7" ht="18.600000000000001" customHeight="1">
      <c r="A26" s="27" t="s">
        <v>9</v>
      </c>
      <c r="B26" s="40" t="s">
        <v>422</v>
      </c>
      <c r="C26" s="39">
        <v>200</v>
      </c>
      <c r="D26" s="89">
        <v>921.42</v>
      </c>
      <c r="E26" s="15"/>
      <c r="F26" s="15"/>
      <c r="G26" s="3"/>
    </row>
    <row r="27" spans="1:7" ht="57.75" customHeight="1">
      <c r="A27" s="48" t="s">
        <v>230</v>
      </c>
      <c r="B27" s="49" t="s">
        <v>231</v>
      </c>
      <c r="C27" s="50" t="s">
        <v>7</v>
      </c>
      <c r="D27" s="90">
        <f>D28</f>
        <v>300</v>
      </c>
      <c r="E27" s="15"/>
      <c r="F27" s="15"/>
      <c r="G27" s="3"/>
    </row>
    <row r="28" spans="1:7" ht="42.75" customHeight="1">
      <c r="A28" s="80" t="s">
        <v>424</v>
      </c>
      <c r="B28" s="40" t="s">
        <v>232</v>
      </c>
      <c r="C28" s="39" t="s">
        <v>7</v>
      </c>
      <c r="D28" s="89">
        <f>D29</f>
        <v>300</v>
      </c>
      <c r="E28" s="15"/>
      <c r="F28" s="15"/>
      <c r="G28" s="3"/>
    </row>
    <row r="29" spans="1:7" ht="18.600000000000001" customHeight="1">
      <c r="A29" s="27" t="s">
        <v>9</v>
      </c>
      <c r="B29" s="40" t="s">
        <v>232</v>
      </c>
      <c r="C29" s="39">
        <v>200</v>
      </c>
      <c r="D29" s="89">
        <v>300</v>
      </c>
      <c r="E29" s="15"/>
      <c r="F29" s="15"/>
      <c r="G29" s="3"/>
    </row>
    <row r="30" spans="1:7" ht="66.75" customHeight="1">
      <c r="A30" s="48" t="s">
        <v>233</v>
      </c>
      <c r="B30" s="49" t="s">
        <v>234</v>
      </c>
      <c r="C30" s="50" t="s">
        <v>7</v>
      </c>
      <c r="D30" s="90">
        <f>D31+D35</f>
        <v>10070.24</v>
      </c>
      <c r="E30" s="15"/>
      <c r="F30" s="15"/>
      <c r="G30" s="3"/>
    </row>
    <row r="31" spans="1:7" ht="26.25" customHeight="1">
      <c r="A31" s="27" t="s">
        <v>15</v>
      </c>
      <c r="B31" s="40" t="s">
        <v>428</v>
      </c>
      <c r="C31" s="39" t="s">
        <v>7</v>
      </c>
      <c r="D31" s="89">
        <f>D32+D33+D34</f>
        <v>818.34</v>
      </c>
      <c r="E31" s="15"/>
      <c r="F31" s="15"/>
      <c r="G31" s="3"/>
    </row>
    <row r="32" spans="1:7" ht="67.5" customHeight="1">
      <c r="A32" s="5" t="s">
        <v>17</v>
      </c>
      <c r="B32" s="40" t="s">
        <v>428</v>
      </c>
      <c r="C32" s="39">
        <v>100</v>
      </c>
      <c r="D32" s="89">
        <v>310.24</v>
      </c>
      <c r="E32" s="15"/>
      <c r="F32" s="15"/>
      <c r="G32" s="3"/>
    </row>
    <row r="33" spans="1:7" ht="18.600000000000001" customHeight="1">
      <c r="A33" s="27" t="s">
        <v>9</v>
      </c>
      <c r="B33" s="40" t="s">
        <v>428</v>
      </c>
      <c r="C33" s="39">
        <v>200</v>
      </c>
      <c r="D33" s="89">
        <v>498.1</v>
      </c>
      <c r="E33" s="15"/>
      <c r="F33" s="15"/>
      <c r="G33" s="3"/>
    </row>
    <row r="34" spans="1:7" ht="18.600000000000001" customHeight="1">
      <c r="A34" s="27" t="s">
        <v>11</v>
      </c>
      <c r="B34" s="40" t="s">
        <v>428</v>
      </c>
      <c r="C34" s="39">
        <v>800</v>
      </c>
      <c r="D34" s="89">
        <v>10</v>
      </c>
      <c r="E34" s="15"/>
      <c r="F34" s="15"/>
      <c r="G34" s="3"/>
    </row>
    <row r="35" spans="1:7" ht="37.5" customHeight="1">
      <c r="A35" s="27" t="s">
        <v>235</v>
      </c>
      <c r="B35" s="40" t="s">
        <v>429</v>
      </c>
      <c r="C35" s="39" t="s">
        <v>7</v>
      </c>
      <c r="D35" s="89">
        <f>D36</f>
        <v>9251.9</v>
      </c>
      <c r="E35" s="15"/>
      <c r="F35" s="15"/>
      <c r="G35" s="3"/>
    </row>
    <row r="36" spans="1:7" ht="64.5" customHeight="1">
      <c r="A36" s="5" t="s">
        <v>17</v>
      </c>
      <c r="B36" s="40" t="s">
        <v>429</v>
      </c>
      <c r="C36" s="39">
        <v>100</v>
      </c>
      <c r="D36" s="89">
        <v>9251.9</v>
      </c>
      <c r="E36" s="15"/>
      <c r="F36" s="15"/>
      <c r="G36" s="3"/>
    </row>
    <row r="37" spans="1:7" ht="97.5" customHeight="1">
      <c r="A37" s="52" t="s">
        <v>221</v>
      </c>
      <c r="B37" s="49" t="s">
        <v>50</v>
      </c>
      <c r="C37" s="50" t="s">
        <v>7</v>
      </c>
      <c r="D37" s="90">
        <f>D38+D43</f>
        <v>4100.12</v>
      </c>
      <c r="E37" s="15">
        <v>654.84</v>
      </c>
      <c r="F37" s="15">
        <v>654.84</v>
      </c>
      <c r="G37" s="3"/>
    </row>
    <row r="38" spans="1:7" ht="39.75" customHeight="1">
      <c r="A38" s="53" t="s">
        <v>314</v>
      </c>
      <c r="B38" s="49" t="s">
        <v>51</v>
      </c>
      <c r="C38" s="50" t="s">
        <v>7</v>
      </c>
      <c r="D38" s="90">
        <f>D39</f>
        <v>3598.12</v>
      </c>
      <c r="E38" s="15"/>
      <c r="F38" s="15"/>
      <c r="G38" s="3"/>
    </row>
    <row r="39" spans="1:7" ht="40.5" customHeight="1">
      <c r="A39" s="67" t="s">
        <v>222</v>
      </c>
      <c r="B39" s="40" t="s">
        <v>357</v>
      </c>
      <c r="C39" s="50" t="s">
        <v>7</v>
      </c>
      <c r="D39" s="89">
        <f>D40+D41+D42</f>
        <v>3598.12</v>
      </c>
      <c r="E39" s="15"/>
      <c r="F39" s="15"/>
      <c r="G39" s="3"/>
    </row>
    <row r="40" spans="1:7" ht="69.75" customHeight="1">
      <c r="A40" s="5" t="s">
        <v>17</v>
      </c>
      <c r="B40" s="40" t="s">
        <v>357</v>
      </c>
      <c r="C40" s="39">
        <v>100</v>
      </c>
      <c r="D40" s="89">
        <v>2865.6</v>
      </c>
      <c r="E40" s="15"/>
      <c r="F40" s="15"/>
      <c r="G40" s="3"/>
    </row>
    <row r="41" spans="1:7" ht="23.25" customHeight="1">
      <c r="A41" s="27" t="s">
        <v>9</v>
      </c>
      <c r="B41" s="40" t="s">
        <v>357</v>
      </c>
      <c r="C41" s="39">
        <v>200</v>
      </c>
      <c r="D41" s="89">
        <v>717.02</v>
      </c>
      <c r="E41" s="15"/>
      <c r="F41" s="15"/>
      <c r="G41" s="3"/>
    </row>
    <row r="42" spans="1:7" ht="26.25" customHeight="1">
      <c r="A42" s="27" t="s">
        <v>11</v>
      </c>
      <c r="B42" s="40" t="s">
        <v>357</v>
      </c>
      <c r="C42" s="39">
        <v>800</v>
      </c>
      <c r="D42" s="89">
        <v>15.5</v>
      </c>
      <c r="E42" s="15"/>
      <c r="F42" s="15"/>
      <c r="G42" s="3"/>
    </row>
    <row r="43" spans="1:7" ht="47.25" customHeight="1">
      <c r="A43" s="68" t="s">
        <v>223</v>
      </c>
      <c r="B43" s="49" t="s">
        <v>358</v>
      </c>
      <c r="C43" s="50" t="s">
        <v>7</v>
      </c>
      <c r="D43" s="90">
        <f>D44+D46</f>
        <v>502</v>
      </c>
      <c r="E43" s="15"/>
      <c r="F43" s="15"/>
      <c r="G43" s="3"/>
    </row>
    <row r="44" spans="1:7" ht="57.75" customHeight="1">
      <c r="A44" s="77" t="s">
        <v>224</v>
      </c>
      <c r="B44" s="40" t="s">
        <v>359</v>
      </c>
      <c r="C44" s="39" t="s">
        <v>7</v>
      </c>
      <c r="D44" s="89">
        <f>D45</f>
        <v>492</v>
      </c>
      <c r="E44" s="15"/>
      <c r="F44" s="15"/>
      <c r="G44" s="3"/>
    </row>
    <row r="45" spans="1:7" ht="26.25" customHeight="1">
      <c r="A45" s="5" t="s">
        <v>9</v>
      </c>
      <c r="B45" s="40" t="s">
        <v>359</v>
      </c>
      <c r="C45" s="39">
        <v>200</v>
      </c>
      <c r="D45" s="89">
        <f>250+30+20+32+20+140</f>
        <v>492</v>
      </c>
      <c r="E45" s="15"/>
      <c r="F45" s="15"/>
      <c r="G45" s="3"/>
    </row>
    <row r="46" spans="1:7" ht="34.5" customHeight="1">
      <c r="A46" s="78" t="s">
        <v>419</v>
      </c>
      <c r="B46" s="40" t="s">
        <v>360</v>
      </c>
      <c r="C46" s="39" t="s">
        <v>7</v>
      </c>
      <c r="D46" s="89">
        <f>D47</f>
        <v>10</v>
      </c>
      <c r="E46" s="15"/>
      <c r="F46" s="15"/>
      <c r="G46" s="3"/>
    </row>
    <row r="47" spans="1:7" ht="26.25" customHeight="1">
      <c r="A47" s="27" t="s">
        <v>9</v>
      </c>
      <c r="B47" s="40" t="s">
        <v>360</v>
      </c>
      <c r="C47" s="39">
        <v>200</v>
      </c>
      <c r="D47" s="89">
        <v>10</v>
      </c>
      <c r="E47" s="15"/>
      <c r="F47" s="15"/>
      <c r="G47" s="3"/>
    </row>
    <row r="48" spans="1:7" ht="99.75" customHeight="1">
      <c r="A48" s="52" t="s">
        <v>409</v>
      </c>
      <c r="B48" s="49" t="s">
        <v>52</v>
      </c>
      <c r="C48" s="50" t="s">
        <v>7</v>
      </c>
      <c r="D48" s="91">
        <f>D49+D57+D53+D65</f>
        <v>52787.57</v>
      </c>
      <c r="E48" s="15">
        <v>10224.94</v>
      </c>
      <c r="F48" s="15">
        <v>9880.4</v>
      </c>
      <c r="G48" s="3"/>
    </row>
    <row r="49" spans="1:7" ht="63" customHeight="1">
      <c r="A49" s="54" t="s">
        <v>381</v>
      </c>
      <c r="B49" s="49" t="s">
        <v>361</v>
      </c>
      <c r="C49" s="50" t="s">
        <v>7</v>
      </c>
      <c r="D49" s="91">
        <f>D50</f>
        <v>10675.43</v>
      </c>
      <c r="E49" s="15"/>
      <c r="F49" s="15"/>
      <c r="G49" s="3"/>
    </row>
    <row r="50" spans="1:7" ht="38.25" customHeight="1">
      <c r="A50" s="54" t="s">
        <v>382</v>
      </c>
      <c r="B50" s="49" t="s">
        <v>362</v>
      </c>
      <c r="C50" s="50" t="s">
        <v>7</v>
      </c>
      <c r="D50" s="91">
        <f>D51</f>
        <v>10675.43</v>
      </c>
      <c r="E50" s="15"/>
      <c r="F50" s="15"/>
      <c r="G50" s="3"/>
    </row>
    <row r="51" spans="1:7" ht="42" customHeight="1">
      <c r="A51" s="27" t="s">
        <v>383</v>
      </c>
      <c r="B51" s="40" t="s">
        <v>363</v>
      </c>
      <c r="C51" s="39" t="s">
        <v>7</v>
      </c>
      <c r="D51" s="89">
        <f>D52</f>
        <v>10675.43</v>
      </c>
      <c r="E51" s="15">
        <v>2626.56</v>
      </c>
      <c r="F51" s="29">
        <v>2626.56</v>
      </c>
      <c r="G51" s="3"/>
    </row>
    <row r="52" spans="1:7" ht="26.25" customHeight="1">
      <c r="A52" s="37" t="s">
        <v>9</v>
      </c>
      <c r="B52" s="40" t="s">
        <v>363</v>
      </c>
      <c r="C52" s="39">
        <v>200</v>
      </c>
      <c r="D52" s="88">
        <v>10675.43</v>
      </c>
      <c r="E52" s="33" t="e">
        <f>E72+E73+#REF!</f>
        <v>#REF!</v>
      </c>
      <c r="F52" s="33" t="e">
        <f>F72+F73+#REF!</f>
        <v>#REF!</v>
      </c>
      <c r="G52" s="3"/>
    </row>
    <row r="53" spans="1:7" ht="39.75" customHeight="1">
      <c r="A53" s="69" t="s">
        <v>348</v>
      </c>
      <c r="B53" s="49" t="s">
        <v>364</v>
      </c>
      <c r="C53" s="50" t="s">
        <v>7</v>
      </c>
      <c r="D53" s="87">
        <f>D54</f>
        <v>116.7</v>
      </c>
      <c r="E53" s="33"/>
      <c r="F53" s="33"/>
      <c r="G53" s="3"/>
    </row>
    <row r="54" spans="1:7" ht="21.75" customHeight="1">
      <c r="A54" s="37" t="s">
        <v>349</v>
      </c>
      <c r="B54" s="40" t="s">
        <v>384</v>
      </c>
      <c r="C54" s="39" t="s">
        <v>7</v>
      </c>
      <c r="D54" s="88">
        <f>D55</f>
        <v>116.7</v>
      </c>
      <c r="E54" s="33"/>
      <c r="F54" s="33"/>
      <c r="G54" s="3"/>
    </row>
    <row r="55" spans="1:7" ht="21.75" customHeight="1">
      <c r="A55" s="37" t="s">
        <v>385</v>
      </c>
      <c r="B55" s="40" t="s">
        <v>370</v>
      </c>
      <c r="C55" s="39" t="s">
        <v>7</v>
      </c>
      <c r="D55" s="88">
        <f>D56</f>
        <v>116.7</v>
      </c>
      <c r="E55" s="33"/>
      <c r="F55" s="33"/>
      <c r="G55" s="3"/>
    </row>
    <row r="56" spans="1:7" ht="40.5" customHeight="1">
      <c r="A56" s="37" t="s">
        <v>229</v>
      </c>
      <c r="B56" s="40" t="s">
        <v>370</v>
      </c>
      <c r="C56" s="39">
        <v>400</v>
      </c>
      <c r="D56" s="88">
        <v>116.7</v>
      </c>
      <c r="E56" s="33"/>
      <c r="F56" s="33"/>
      <c r="G56" s="3"/>
    </row>
    <row r="57" spans="1:7" ht="27" customHeight="1">
      <c r="A57" s="52" t="s">
        <v>386</v>
      </c>
      <c r="B57" s="49" t="s">
        <v>365</v>
      </c>
      <c r="C57" s="50" t="s">
        <v>7</v>
      </c>
      <c r="D57" s="87">
        <f>D58</f>
        <v>40068.04</v>
      </c>
      <c r="E57" s="33"/>
      <c r="F57" s="33"/>
      <c r="G57" s="3"/>
    </row>
    <row r="58" spans="1:7" ht="27" customHeight="1">
      <c r="A58" s="5" t="s">
        <v>387</v>
      </c>
      <c r="B58" s="40" t="s">
        <v>366</v>
      </c>
      <c r="C58" s="39" t="s">
        <v>7</v>
      </c>
      <c r="D58" s="88">
        <f>D59+D61+D63</f>
        <v>40068.04</v>
      </c>
      <c r="E58" s="33"/>
      <c r="F58" s="33"/>
      <c r="G58" s="3"/>
    </row>
    <row r="59" spans="1:7" ht="43.5" customHeight="1">
      <c r="A59" s="5" t="s">
        <v>388</v>
      </c>
      <c r="B59" s="40" t="s">
        <v>371</v>
      </c>
      <c r="C59" s="39" t="s">
        <v>7</v>
      </c>
      <c r="D59" s="88">
        <f>D60</f>
        <v>24213.15</v>
      </c>
      <c r="E59" s="33"/>
      <c r="F59" s="33"/>
      <c r="G59" s="3"/>
    </row>
    <row r="60" spans="1:7" ht="30.75" customHeight="1">
      <c r="A60" s="5" t="s">
        <v>9</v>
      </c>
      <c r="B60" s="40" t="s">
        <v>371</v>
      </c>
      <c r="C60" s="39">
        <v>200</v>
      </c>
      <c r="D60" s="88">
        <v>24213.15</v>
      </c>
      <c r="E60" s="33"/>
      <c r="F60" s="33"/>
      <c r="G60" s="3"/>
    </row>
    <row r="61" spans="1:7" ht="43.5" customHeight="1">
      <c r="A61" s="103" t="s">
        <v>463</v>
      </c>
      <c r="B61" s="40" t="s">
        <v>462</v>
      </c>
      <c r="C61" s="39" t="s">
        <v>7</v>
      </c>
      <c r="D61" s="88">
        <f>D62</f>
        <v>12404.18</v>
      </c>
      <c r="E61" s="33"/>
      <c r="F61" s="33"/>
      <c r="G61" s="3"/>
    </row>
    <row r="62" spans="1:7" ht="30.75" customHeight="1">
      <c r="A62" s="5" t="s">
        <v>9</v>
      </c>
      <c r="B62" s="40" t="s">
        <v>462</v>
      </c>
      <c r="C62" s="39">
        <v>200</v>
      </c>
      <c r="D62" s="88">
        <v>12404.18</v>
      </c>
      <c r="E62" s="33"/>
      <c r="F62" s="33"/>
      <c r="G62" s="3"/>
    </row>
    <row r="63" spans="1:7" ht="45.75" customHeight="1">
      <c r="A63" s="79" t="s">
        <v>482</v>
      </c>
      <c r="B63" s="107" t="s">
        <v>481</v>
      </c>
      <c r="C63" s="106" t="s">
        <v>7</v>
      </c>
      <c r="D63" s="88">
        <f>D64</f>
        <v>3450.71</v>
      </c>
      <c r="E63" s="33"/>
      <c r="F63" s="33"/>
      <c r="G63" s="3"/>
    </row>
    <row r="64" spans="1:7" ht="30.75" customHeight="1">
      <c r="A64" s="5" t="s">
        <v>9</v>
      </c>
      <c r="B64" s="107" t="s">
        <v>481</v>
      </c>
      <c r="C64" s="106">
        <v>200</v>
      </c>
      <c r="D64" s="88">
        <v>3450.71</v>
      </c>
      <c r="E64" s="33"/>
      <c r="F64" s="33"/>
      <c r="G64" s="3"/>
    </row>
    <row r="65" spans="1:11" ht="43.5" customHeight="1">
      <c r="A65" s="69" t="s">
        <v>236</v>
      </c>
      <c r="B65" s="49" t="s">
        <v>367</v>
      </c>
      <c r="C65" s="50" t="s">
        <v>7</v>
      </c>
      <c r="D65" s="87">
        <f>D66</f>
        <v>1927.4</v>
      </c>
      <c r="E65" s="33"/>
      <c r="F65" s="33"/>
      <c r="G65" s="3"/>
    </row>
    <row r="66" spans="1:11" ht="36" customHeight="1">
      <c r="A66" s="54" t="s">
        <v>389</v>
      </c>
      <c r="B66" s="49" t="s">
        <v>368</v>
      </c>
      <c r="C66" s="50" t="s">
        <v>7</v>
      </c>
      <c r="D66" s="87">
        <f>D67+D70</f>
        <v>1927.4</v>
      </c>
      <c r="E66" s="33"/>
      <c r="F66" s="33"/>
      <c r="G66" s="3"/>
    </row>
    <row r="67" spans="1:11" ht="43.5" customHeight="1">
      <c r="A67" s="41" t="s">
        <v>390</v>
      </c>
      <c r="B67" s="40" t="s">
        <v>372</v>
      </c>
      <c r="C67" s="39" t="s">
        <v>7</v>
      </c>
      <c r="D67" s="88">
        <f>D68+D69</f>
        <v>1013</v>
      </c>
      <c r="E67" s="33"/>
      <c r="F67" s="33"/>
      <c r="G67" s="3"/>
    </row>
    <row r="68" spans="1:11" ht="36" customHeight="1">
      <c r="A68" s="42" t="s">
        <v>46</v>
      </c>
      <c r="B68" s="40" t="s">
        <v>372</v>
      </c>
      <c r="C68" s="39">
        <v>600</v>
      </c>
      <c r="D68" s="88">
        <v>0</v>
      </c>
      <c r="E68" s="33"/>
      <c r="F68" s="33"/>
      <c r="G68" s="3"/>
    </row>
    <row r="69" spans="1:11" ht="36" customHeight="1">
      <c r="A69" s="5" t="s">
        <v>9</v>
      </c>
      <c r="B69" s="40" t="s">
        <v>372</v>
      </c>
      <c r="C69" s="39">
        <v>200</v>
      </c>
      <c r="D69" s="88">
        <v>1013</v>
      </c>
      <c r="E69" s="33"/>
      <c r="F69" s="33"/>
      <c r="G69" s="3"/>
    </row>
    <row r="70" spans="1:11" ht="24.75" customHeight="1">
      <c r="A70" s="42" t="s">
        <v>391</v>
      </c>
      <c r="B70" s="40" t="s">
        <v>392</v>
      </c>
      <c r="C70" s="39" t="s">
        <v>7</v>
      </c>
      <c r="D70" s="88">
        <f>D71</f>
        <v>914.4</v>
      </c>
      <c r="E70" s="33"/>
      <c r="F70" s="33"/>
      <c r="G70" s="3"/>
    </row>
    <row r="71" spans="1:11" ht="30" customHeight="1">
      <c r="A71" s="5" t="s">
        <v>9</v>
      </c>
      <c r="B71" s="40" t="s">
        <v>392</v>
      </c>
      <c r="C71" s="39">
        <v>200</v>
      </c>
      <c r="D71" s="88">
        <v>914.4</v>
      </c>
      <c r="E71" s="33"/>
      <c r="F71" s="33"/>
      <c r="G71" s="3"/>
    </row>
    <row r="72" spans="1:11" ht="63.75" customHeight="1">
      <c r="A72" s="52" t="s">
        <v>237</v>
      </c>
      <c r="B72" s="49" t="s">
        <v>53</v>
      </c>
      <c r="C72" s="50" t="s">
        <v>7</v>
      </c>
      <c r="D72" s="87">
        <f>D73+D84+D77</f>
        <v>10905.740000000002</v>
      </c>
      <c r="E72" s="15">
        <v>25087.35</v>
      </c>
      <c r="F72" s="15">
        <v>24518.36</v>
      </c>
      <c r="G72" s="3"/>
    </row>
    <row r="73" spans="1:11" ht="45" customHeight="1">
      <c r="A73" s="48" t="s">
        <v>247</v>
      </c>
      <c r="B73" s="49" t="s">
        <v>54</v>
      </c>
      <c r="C73" s="50" t="s">
        <v>7</v>
      </c>
      <c r="D73" s="87">
        <f>D74</f>
        <v>10</v>
      </c>
      <c r="E73" s="15">
        <v>4250.6399999999994</v>
      </c>
      <c r="F73" s="15">
        <v>5580.95</v>
      </c>
      <c r="G73" s="3"/>
    </row>
    <row r="74" spans="1:11" ht="42" customHeight="1">
      <c r="A74" s="55" t="s">
        <v>202</v>
      </c>
      <c r="B74" s="49" t="s">
        <v>55</v>
      </c>
      <c r="C74" s="50" t="s">
        <v>7</v>
      </c>
      <c r="D74" s="87">
        <f>D75</f>
        <v>10</v>
      </c>
      <c r="E74" s="33" t="e">
        <f>#REF!+#REF!+E79</f>
        <v>#REF!</v>
      </c>
      <c r="F74" s="33" t="e">
        <f>#REF!+#REF!+F79</f>
        <v>#REF!</v>
      </c>
      <c r="G74" s="3"/>
    </row>
    <row r="75" spans="1:11" ht="42" customHeight="1">
      <c r="A75" s="25" t="s">
        <v>36</v>
      </c>
      <c r="B75" s="40" t="s">
        <v>238</v>
      </c>
      <c r="C75" s="39" t="s">
        <v>7</v>
      </c>
      <c r="D75" s="88">
        <f>D76</f>
        <v>10</v>
      </c>
      <c r="E75" s="33"/>
      <c r="F75" s="33"/>
      <c r="G75" s="3"/>
    </row>
    <row r="76" spans="1:11" ht="22.5" customHeight="1">
      <c r="A76" s="25" t="s">
        <v>9</v>
      </c>
      <c r="B76" s="40" t="s">
        <v>238</v>
      </c>
      <c r="C76" s="39">
        <v>200</v>
      </c>
      <c r="D76" s="88">
        <v>10</v>
      </c>
      <c r="E76" s="33"/>
      <c r="F76" s="33"/>
      <c r="G76" s="70"/>
      <c r="H76" s="71"/>
      <c r="I76" s="71"/>
      <c r="J76" s="71"/>
      <c r="K76" s="71"/>
    </row>
    <row r="77" spans="1:11" ht="42" customHeight="1">
      <c r="A77" s="55" t="s">
        <v>239</v>
      </c>
      <c r="B77" s="49" t="s">
        <v>57</v>
      </c>
      <c r="C77" s="50" t="s">
        <v>7</v>
      </c>
      <c r="D77" s="87">
        <f>D78+D81</f>
        <v>170</v>
      </c>
      <c r="E77" s="33"/>
      <c r="F77" s="33"/>
      <c r="G77" s="70"/>
      <c r="H77" s="71"/>
      <c r="I77" s="71"/>
      <c r="J77" s="71"/>
      <c r="K77" s="71"/>
    </row>
    <row r="78" spans="1:11" ht="42" customHeight="1">
      <c r="A78" s="55" t="s">
        <v>240</v>
      </c>
      <c r="B78" s="49" t="s">
        <v>58</v>
      </c>
      <c r="C78" s="50" t="s">
        <v>7</v>
      </c>
      <c r="D78" s="87">
        <f>D79</f>
        <v>140</v>
      </c>
      <c r="E78" s="33"/>
      <c r="F78" s="33"/>
      <c r="G78" s="70"/>
      <c r="H78" s="71"/>
      <c r="I78" s="71"/>
      <c r="J78" s="71"/>
      <c r="K78" s="71"/>
    </row>
    <row r="79" spans="1:11" ht="38.25" customHeight="1">
      <c r="A79" s="27" t="s">
        <v>41</v>
      </c>
      <c r="B79" s="40" t="s">
        <v>241</v>
      </c>
      <c r="C79" s="39" t="s">
        <v>7</v>
      </c>
      <c r="D79" s="88">
        <f>D80</f>
        <v>140</v>
      </c>
      <c r="E79" s="15">
        <v>135.83000000000001</v>
      </c>
      <c r="F79" s="15">
        <v>131.53</v>
      </c>
      <c r="G79" s="3"/>
    </row>
    <row r="80" spans="1:11" ht="18.75">
      <c r="A80" s="25" t="s">
        <v>11</v>
      </c>
      <c r="B80" s="40" t="s">
        <v>241</v>
      </c>
      <c r="C80" s="39">
        <v>800</v>
      </c>
      <c r="D80" s="88">
        <v>140</v>
      </c>
      <c r="E80" s="33" t="e">
        <f>#REF!+#REF!+E108</f>
        <v>#REF!</v>
      </c>
      <c r="F80" s="33" t="e">
        <f>#REF!+#REF!+F108</f>
        <v>#REF!</v>
      </c>
      <c r="G80" s="3"/>
    </row>
    <row r="81" spans="1:7" ht="37.5">
      <c r="A81" s="55" t="s">
        <v>201</v>
      </c>
      <c r="B81" s="49" t="s">
        <v>242</v>
      </c>
      <c r="C81" s="50" t="s">
        <v>7</v>
      </c>
      <c r="D81" s="87">
        <f>D82</f>
        <v>30</v>
      </c>
      <c r="E81" s="33"/>
      <c r="F81" s="33"/>
      <c r="G81" s="3"/>
    </row>
    <row r="82" spans="1:7" ht="37.5">
      <c r="A82" s="25" t="s">
        <v>56</v>
      </c>
      <c r="B82" s="40" t="s">
        <v>243</v>
      </c>
      <c r="C82" s="39" t="s">
        <v>7</v>
      </c>
      <c r="D82" s="88">
        <f>D83</f>
        <v>30</v>
      </c>
      <c r="E82" s="33"/>
      <c r="F82" s="33"/>
      <c r="G82" s="3"/>
    </row>
    <row r="83" spans="1:7" ht="18.75">
      <c r="A83" s="25" t="s">
        <v>9</v>
      </c>
      <c r="B83" s="40" t="s">
        <v>243</v>
      </c>
      <c r="C83" s="39">
        <v>200</v>
      </c>
      <c r="D83" s="88">
        <v>30</v>
      </c>
      <c r="E83" s="33"/>
      <c r="F83" s="33"/>
      <c r="G83" s="3"/>
    </row>
    <row r="84" spans="1:7" ht="37.5">
      <c r="A84" s="55" t="s">
        <v>244</v>
      </c>
      <c r="B84" s="49" t="s">
        <v>59</v>
      </c>
      <c r="C84" s="50" t="s">
        <v>7</v>
      </c>
      <c r="D84" s="87">
        <f>D85+D95+D102+D105</f>
        <v>10725.740000000002</v>
      </c>
      <c r="E84" s="33"/>
      <c r="F84" s="33"/>
      <c r="G84" s="3"/>
    </row>
    <row r="85" spans="1:7" ht="37.5">
      <c r="A85" s="55" t="s">
        <v>203</v>
      </c>
      <c r="B85" s="49" t="s">
        <v>60</v>
      </c>
      <c r="C85" s="50" t="s">
        <v>7</v>
      </c>
      <c r="D85" s="87">
        <f>D86+D90+D92</f>
        <v>6910.87</v>
      </c>
      <c r="E85" s="33"/>
      <c r="F85" s="33"/>
      <c r="G85" s="3"/>
    </row>
    <row r="86" spans="1:7" ht="56.25">
      <c r="A86" s="25" t="s">
        <v>25</v>
      </c>
      <c r="B86" s="40" t="s">
        <v>61</v>
      </c>
      <c r="C86" s="39" t="s">
        <v>7</v>
      </c>
      <c r="D86" s="88">
        <f>D87+D88+D89</f>
        <v>1027.8499999999999</v>
      </c>
      <c r="E86" s="33"/>
      <c r="F86" s="33"/>
      <c r="G86" s="3"/>
    </row>
    <row r="87" spans="1:7" ht="56.25">
      <c r="A87" s="5" t="s">
        <v>17</v>
      </c>
      <c r="B87" s="40" t="s">
        <v>61</v>
      </c>
      <c r="C87" s="39">
        <v>100</v>
      </c>
      <c r="D87" s="88">
        <v>115.06</v>
      </c>
      <c r="E87" s="33"/>
      <c r="F87" s="33"/>
      <c r="G87" s="3"/>
    </row>
    <row r="88" spans="1:7" ht="18.75">
      <c r="A88" s="25" t="s">
        <v>9</v>
      </c>
      <c r="B88" s="40" t="s">
        <v>61</v>
      </c>
      <c r="C88" s="39">
        <v>200</v>
      </c>
      <c r="D88" s="88">
        <v>891.79</v>
      </c>
      <c r="E88" s="33"/>
      <c r="F88" s="33"/>
      <c r="G88" s="3"/>
    </row>
    <row r="89" spans="1:7" ht="18.75">
      <c r="A89" s="25" t="s">
        <v>11</v>
      </c>
      <c r="B89" s="40" t="s">
        <v>61</v>
      </c>
      <c r="C89" s="39">
        <v>800</v>
      </c>
      <c r="D89" s="88">
        <v>21</v>
      </c>
      <c r="E89" s="33"/>
      <c r="F89" s="33"/>
      <c r="G89" s="3"/>
    </row>
    <row r="90" spans="1:7" ht="37.5">
      <c r="A90" s="25" t="s">
        <v>26</v>
      </c>
      <c r="B90" s="40" t="s">
        <v>62</v>
      </c>
      <c r="C90" s="39" t="s">
        <v>7</v>
      </c>
      <c r="D90" s="88">
        <f>D91</f>
        <v>3988.35</v>
      </c>
      <c r="E90" s="33"/>
      <c r="F90" s="33"/>
      <c r="G90" s="3"/>
    </row>
    <row r="91" spans="1:7" ht="56.25">
      <c r="A91" s="5" t="s">
        <v>17</v>
      </c>
      <c r="B91" s="40" t="s">
        <v>62</v>
      </c>
      <c r="C91" s="39">
        <v>100</v>
      </c>
      <c r="D91" s="88">
        <v>3988.35</v>
      </c>
      <c r="E91" s="33"/>
      <c r="F91" s="33"/>
      <c r="G91" s="3"/>
    </row>
    <row r="92" spans="1:7" ht="37.5">
      <c r="A92" s="25" t="s">
        <v>24</v>
      </c>
      <c r="B92" s="40" t="s">
        <v>63</v>
      </c>
      <c r="C92" s="39" t="s">
        <v>7</v>
      </c>
      <c r="D92" s="88">
        <f>D93+D94</f>
        <v>1894.67</v>
      </c>
      <c r="E92" s="33"/>
      <c r="F92" s="33"/>
      <c r="G92" s="3"/>
    </row>
    <row r="93" spans="1:7" ht="56.25">
      <c r="A93" s="5" t="s">
        <v>17</v>
      </c>
      <c r="B93" s="40" t="s">
        <v>63</v>
      </c>
      <c r="C93" s="39">
        <v>100</v>
      </c>
      <c r="D93" s="88">
        <v>1736.63</v>
      </c>
      <c r="E93" s="33"/>
      <c r="F93" s="33"/>
      <c r="G93" s="3"/>
    </row>
    <row r="94" spans="1:7" ht="18.75">
      <c r="A94" s="25" t="s">
        <v>9</v>
      </c>
      <c r="B94" s="40" t="s">
        <v>63</v>
      </c>
      <c r="C94" s="39">
        <v>200</v>
      </c>
      <c r="D94" s="88">
        <v>158.04</v>
      </c>
      <c r="E94" s="33"/>
      <c r="F94" s="33"/>
      <c r="G94" s="3"/>
    </row>
    <row r="95" spans="1:7" ht="18.75">
      <c r="A95" s="55" t="s">
        <v>204</v>
      </c>
      <c r="B95" s="49" t="s">
        <v>64</v>
      </c>
      <c r="C95" s="50"/>
      <c r="D95" s="87">
        <f>D98+D100+D96</f>
        <v>3647.3300000000004</v>
      </c>
      <c r="E95" s="33"/>
      <c r="F95" s="33"/>
      <c r="G95" s="3"/>
    </row>
    <row r="96" spans="1:7" ht="37.5">
      <c r="A96" s="25" t="s">
        <v>393</v>
      </c>
      <c r="B96" s="40" t="s">
        <v>394</v>
      </c>
      <c r="C96" s="39" t="s">
        <v>7</v>
      </c>
      <c r="D96" s="88">
        <f>D97</f>
        <v>457.55</v>
      </c>
      <c r="E96" s="33"/>
      <c r="F96" s="33"/>
      <c r="G96" s="3"/>
    </row>
    <row r="97" spans="1:7" ht="18.75">
      <c r="A97" s="25" t="s">
        <v>11</v>
      </c>
      <c r="B97" s="40" t="s">
        <v>394</v>
      </c>
      <c r="C97" s="39">
        <v>800</v>
      </c>
      <c r="D97" s="88">
        <v>457.55</v>
      </c>
      <c r="E97" s="33"/>
      <c r="F97" s="33"/>
      <c r="G97" s="3"/>
    </row>
    <row r="98" spans="1:7" ht="40.5" customHeight="1">
      <c r="A98" s="25" t="s">
        <v>194</v>
      </c>
      <c r="B98" s="40" t="s">
        <v>65</v>
      </c>
      <c r="C98" s="39" t="s">
        <v>7</v>
      </c>
      <c r="D98" s="88">
        <f>D99</f>
        <v>57.42</v>
      </c>
      <c r="E98" s="33"/>
      <c r="F98" s="33"/>
      <c r="G98" s="3"/>
    </row>
    <row r="99" spans="1:7" ht="18.75">
      <c r="A99" s="25" t="s">
        <v>11</v>
      </c>
      <c r="B99" s="40" t="s">
        <v>65</v>
      </c>
      <c r="C99" s="39">
        <v>800</v>
      </c>
      <c r="D99" s="88">
        <v>57.42</v>
      </c>
      <c r="E99" s="33"/>
      <c r="F99" s="33"/>
      <c r="G99" s="3"/>
    </row>
    <row r="100" spans="1:7" ht="56.25">
      <c r="A100" s="72" t="s">
        <v>245</v>
      </c>
      <c r="B100" s="40" t="s">
        <v>246</v>
      </c>
      <c r="C100" s="39" t="s">
        <v>7</v>
      </c>
      <c r="D100" s="88">
        <f>D101</f>
        <v>3132.36</v>
      </c>
      <c r="E100" s="33"/>
      <c r="F100" s="33"/>
      <c r="G100" s="3"/>
    </row>
    <row r="101" spans="1:7" ht="18.75">
      <c r="A101" s="25" t="s">
        <v>11</v>
      </c>
      <c r="B101" s="40"/>
      <c r="C101" s="39">
        <v>800</v>
      </c>
      <c r="D101" s="88">
        <v>3132.36</v>
      </c>
      <c r="E101" s="33"/>
      <c r="F101" s="33"/>
      <c r="G101" s="3"/>
    </row>
    <row r="102" spans="1:7" ht="18.75">
      <c r="A102" s="55" t="s">
        <v>205</v>
      </c>
      <c r="B102" s="49" t="s">
        <v>66</v>
      </c>
      <c r="C102" s="50"/>
      <c r="D102" s="87">
        <f>D103</f>
        <v>55.04</v>
      </c>
      <c r="E102" s="33"/>
      <c r="F102" s="33"/>
      <c r="G102" s="3"/>
    </row>
    <row r="103" spans="1:7" ht="56.25">
      <c r="A103" s="25" t="s">
        <v>186</v>
      </c>
      <c r="B103" s="40" t="s">
        <v>164</v>
      </c>
      <c r="C103" s="39" t="s">
        <v>7</v>
      </c>
      <c r="D103" s="88">
        <f>D104</f>
        <v>55.04</v>
      </c>
      <c r="E103" s="33"/>
      <c r="F103" s="33"/>
      <c r="G103" s="3"/>
    </row>
    <row r="104" spans="1:7" ht="18.75">
      <c r="A104" s="25" t="s">
        <v>11</v>
      </c>
      <c r="B104" s="40" t="s">
        <v>164</v>
      </c>
      <c r="C104" s="39">
        <v>800</v>
      </c>
      <c r="D104" s="88">
        <v>55.04</v>
      </c>
      <c r="E104" s="33"/>
      <c r="F104" s="33"/>
      <c r="G104" s="3"/>
    </row>
    <row r="105" spans="1:7" ht="37.5">
      <c r="A105" s="55" t="s">
        <v>206</v>
      </c>
      <c r="B105" s="49" t="s">
        <v>67</v>
      </c>
      <c r="C105" s="50"/>
      <c r="D105" s="87">
        <f>D106</f>
        <v>112.5</v>
      </c>
      <c r="E105" s="33"/>
      <c r="F105" s="33"/>
      <c r="G105" s="3"/>
    </row>
    <row r="106" spans="1:7" ht="75">
      <c r="A106" s="62" t="s">
        <v>187</v>
      </c>
      <c r="B106" s="40" t="s">
        <v>165</v>
      </c>
      <c r="C106" s="39" t="s">
        <v>7</v>
      </c>
      <c r="D106" s="88">
        <f>D107</f>
        <v>112.5</v>
      </c>
      <c r="E106" s="33"/>
      <c r="F106" s="33"/>
      <c r="G106" s="3"/>
    </row>
    <row r="107" spans="1:7" ht="18.75">
      <c r="A107" s="25" t="s">
        <v>11</v>
      </c>
      <c r="B107" s="40" t="s">
        <v>165</v>
      </c>
      <c r="C107" s="39">
        <v>800</v>
      </c>
      <c r="D107" s="88">
        <v>112.5</v>
      </c>
      <c r="E107" s="33"/>
      <c r="F107" s="33"/>
      <c r="G107" s="3"/>
    </row>
    <row r="108" spans="1:7" ht="105.75" customHeight="1">
      <c r="A108" s="51" t="s">
        <v>248</v>
      </c>
      <c r="B108" s="49" t="s">
        <v>68</v>
      </c>
      <c r="C108" s="50" t="s">
        <v>7</v>
      </c>
      <c r="D108" s="87">
        <f>D109</f>
        <v>12421.980000000001</v>
      </c>
      <c r="E108" s="15">
        <v>25176.01</v>
      </c>
      <c r="F108" s="15">
        <v>27693.42</v>
      </c>
      <c r="G108" s="3"/>
    </row>
    <row r="109" spans="1:7" ht="43.5" customHeight="1">
      <c r="A109" s="51" t="s">
        <v>379</v>
      </c>
      <c r="B109" s="49" t="s">
        <v>69</v>
      </c>
      <c r="C109" s="50" t="s">
        <v>7</v>
      </c>
      <c r="D109" s="87">
        <f>D110</f>
        <v>12421.980000000001</v>
      </c>
      <c r="E109" s="15"/>
      <c r="F109" s="15"/>
      <c r="G109" s="3"/>
    </row>
    <row r="110" spans="1:7" ht="37.5">
      <c r="A110" s="44" t="s">
        <v>70</v>
      </c>
      <c r="B110" s="40" t="s">
        <v>71</v>
      </c>
      <c r="C110" s="39" t="s">
        <v>7</v>
      </c>
      <c r="D110" s="88">
        <f>D111+D112+D113</f>
        <v>12421.980000000001</v>
      </c>
      <c r="E110" s="15"/>
      <c r="F110" s="15"/>
      <c r="G110" s="3"/>
    </row>
    <row r="111" spans="1:7" ht="56.25">
      <c r="A111" s="27" t="s">
        <v>17</v>
      </c>
      <c r="B111" s="40" t="s">
        <v>71</v>
      </c>
      <c r="C111" s="39">
        <v>100</v>
      </c>
      <c r="D111" s="88">
        <v>10451.700000000001</v>
      </c>
      <c r="E111" s="15"/>
      <c r="F111" s="15"/>
      <c r="G111" s="3"/>
    </row>
    <row r="112" spans="1:7" ht="18.75">
      <c r="A112" s="27" t="s">
        <v>9</v>
      </c>
      <c r="B112" s="40" t="s">
        <v>71</v>
      </c>
      <c r="C112" s="39">
        <v>200</v>
      </c>
      <c r="D112" s="88">
        <v>1555.38</v>
      </c>
      <c r="E112" s="15"/>
      <c r="F112" s="15"/>
      <c r="G112" s="3"/>
    </row>
    <row r="113" spans="1:7" ht="18.75">
      <c r="A113" s="27" t="s">
        <v>11</v>
      </c>
      <c r="B113" s="40" t="s">
        <v>71</v>
      </c>
      <c r="C113" s="39">
        <v>800</v>
      </c>
      <c r="D113" s="88">
        <v>414.9</v>
      </c>
      <c r="E113" s="15"/>
      <c r="F113" s="15"/>
      <c r="G113" s="3"/>
    </row>
    <row r="114" spans="1:7" ht="84.75" customHeight="1">
      <c r="A114" s="48" t="s">
        <v>395</v>
      </c>
      <c r="B114" s="49" t="s">
        <v>320</v>
      </c>
      <c r="C114" s="50" t="s">
        <v>7</v>
      </c>
      <c r="D114" s="87">
        <f>D115+D133+D151+D155</f>
        <v>79770.7</v>
      </c>
      <c r="E114" s="15"/>
      <c r="F114" s="15"/>
      <c r="G114" s="3"/>
    </row>
    <row r="115" spans="1:7" ht="37.5">
      <c r="A115" s="48" t="s">
        <v>398</v>
      </c>
      <c r="B115" s="40" t="s">
        <v>347</v>
      </c>
      <c r="C115" s="39" t="s">
        <v>7</v>
      </c>
      <c r="D115" s="88">
        <f>D116</f>
        <v>42281.26</v>
      </c>
      <c r="E115" s="15"/>
      <c r="F115" s="15"/>
      <c r="G115" s="3"/>
    </row>
    <row r="116" spans="1:7" ht="37.5">
      <c r="A116" s="48" t="s">
        <v>399</v>
      </c>
      <c r="B116" s="49" t="s">
        <v>401</v>
      </c>
      <c r="C116" s="50" t="s">
        <v>7</v>
      </c>
      <c r="D116" s="87">
        <f>D119+D117+D122+D124+D130+D126+D128</f>
        <v>42281.26</v>
      </c>
      <c r="E116" s="15"/>
      <c r="F116" s="15"/>
      <c r="G116" s="3"/>
    </row>
    <row r="117" spans="1:7" ht="18.75">
      <c r="A117" s="27" t="s">
        <v>403</v>
      </c>
      <c r="B117" s="40" t="s">
        <v>404</v>
      </c>
      <c r="C117" s="39" t="s">
        <v>7</v>
      </c>
      <c r="D117" s="88">
        <f>D118</f>
        <v>361.55</v>
      </c>
      <c r="E117" s="15"/>
      <c r="F117" s="15"/>
      <c r="G117" s="3"/>
    </row>
    <row r="118" spans="1:7" ht="18.75">
      <c r="A118" s="27" t="s">
        <v>9</v>
      </c>
      <c r="B118" s="40" t="s">
        <v>404</v>
      </c>
      <c r="C118" s="39">
        <v>200</v>
      </c>
      <c r="D118" s="88">
        <v>361.55</v>
      </c>
      <c r="E118" s="15"/>
      <c r="F118" s="15"/>
      <c r="G118" s="3"/>
    </row>
    <row r="119" spans="1:7" ht="18.75">
      <c r="A119" s="27" t="s">
        <v>400</v>
      </c>
      <c r="B119" s="40" t="s">
        <v>402</v>
      </c>
      <c r="C119" s="39" t="s">
        <v>7</v>
      </c>
      <c r="D119" s="88">
        <f>D120+D121</f>
        <v>700</v>
      </c>
      <c r="E119" s="15"/>
      <c r="F119" s="15"/>
      <c r="G119" s="3"/>
    </row>
    <row r="120" spans="1:7" ht="18.75">
      <c r="A120" s="27" t="s">
        <v>9</v>
      </c>
      <c r="B120" s="40" t="s">
        <v>402</v>
      </c>
      <c r="C120" s="39">
        <v>200</v>
      </c>
      <c r="D120" s="88">
        <v>0</v>
      </c>
      <c r="E120" s="15"/>
      <c r="F120" s="15"/>
      <c r="G120" s="3"/>
    </row>
    <row r="121" spans="1:7" ht="37.5">
      <c r="A121" s="27" t="s">
        <v>229</v>
      </c>
      <c r="B121" s="105" t="s">
        <v>402</v>
      </c>
      <c r="C121" s="104">
        <v>400</v>
      </c>
      <c r="D121" s="88">
        <v>700</v>
      </c>
      <c r="E121" s="15"/>
      <c r="F121" s="15"/>
      <c r="G121" s="3"/>
    </row>
    <row r="122" spans="1:7" ht="37.5">
      <c r="A122" s="27" t="s">
        <v>453</v>
      </c>
      <c r="B122" s="82" t="s">
        <v>458</v>
      </c>
      <c r="C122" s="39" t="s">
        <v>7</v>
      </c>
      <c r="D122" s="88">
        <f>D123</f>
        <v>1684.39</v>
      </c>
      <c r="E122" s="15"/>
      <c r="F122" s="15"/>
      <c r="G122" s="3"/>
    </row>
    <row r="123" spans="1:7" ht="37.5">
      <c r="A123" s="27" t="s">
        <v>229</v>
      </c>
      <c r="B123" s="40" t="s">
        <v>458</v>
      </c>
      <c r="C123" s="39">
        <v>400</v>
      </c>
      <c r="D123" s="88">
        <v>1684.39</v>
      </c>
      <c r="E123" s="15"/>
      <c r="F123" s="15"/>
      <c r="G123" s="3"/>
    </row>
    <row r="124" spans="1:7" ht="37.5">
      <c r="A124" s="27" t="s">
        <v>459</v>
      </c>
      <c r="B124" s="82" t="s">
        <v>460</v>
      </c>
      <c r="C124" s="39" t="s">
        <v>7</v>
      </c>
      <c r="D124" s="88">
        <f>D125</f>
        <v>32003.33</v>
      </c>
      <c r="E124" s="15"/>
      <c r="F124" s="15"/>
      <c r="G124" s="3"/>
    </row>
    <row r="125" spans="1:7" ht="37.5">
      <c r="A125" s="27" t="s">
        <v>229</v>
      </c>
      <c r="B125" s="40" t="s">
        <v>460</v>
      </c>
      <c r="C125" s="39">
        <v>400</v>
      </c>
      <c r="D125" s="88">
        <v>32003.33</v>
      </c>
      <c r="E125" s="15"/>
      <c r="F125" s="15"/>
      <c r="G125" s="3"/>
    </row>
    <row r="126" spans="1:7" ht="56.25">
      <c r="A126" s="126" t="s">
        <v>517</v>
      </c>
      <c r="B126" s="125" t="s">
        <v>514</v>
      </c>
      <c r="C126" s="124" t="s">
        <v>7</v>
      </c>
      <c r="D126" s="88">
        <f>D127</f>
        <v>4891.67</v>
      </c>
      <c r="E126" s="15"/>
      <c r="F126" s="15"/>
      <c r="G126" s="3"/>
    </row>
    <row r="127" spans="1:7" ht="37.5">
      <c r="A127" s="27" t="s">
        <v>229</v>
      </c>
      <c r="B127" s="125" t="s">
        <v>514</v>
      </c>
      <c r="C127" s="124">
        <v>400</v>
      </c>
      <c r="D127" s="88">
        <v>4891.67</v>
      </c>
      <c r="E127" s="15"/>
      <c r="F127" s="15"/>
      <c r="G127" s="3"/>
    </row>
    <row r="128" spans="1:7" ht="56.25">
      <c r="A128" s="126" t="s">
        <v>516</v>
      </c>
      <c r="B128" s="125" t="s">
        <v>515</v>
      </c>
      <c r="C128" s="124" t="s">
        <v>7</v>
      </c>
      <c r="D128" s="88">
        <f>D129</f>
        <v>2640.32</v>
      </c>
      <c r="E128" s="15"/>
      <c r="F128" s="15"/>
      <c r="G128" s="3"/>
    </row>
    <row r="129" spans="1:7" ht="37.5">
      <c r="A129" s="27" t="s">
        <v>229</v>
      </c>
      <c r="B129" s="125" t="s">
        <v>515</v>
      </c>
      <c r="C129" s="124">
        <v>400</v>
      </c>
      <c r="D129" s="88">
        <v>2640.32</v>
      </c>
      <c r="E129" s="15"/>
      <c r="F129" s="15"/>
      <c r="G129" s="3"/>
    </row>
    <row r="130" spans="1:7" ht="18.75">
      <c r="A130" s="27" t="s">
        <v>469</v>
      </c>
      <c r="B130" s="40" t="s">
        <v>468</v>
      </c>
      <c r="C130" s="39" t="s">
        <v>7</v>
      </c>
      <c r="D130" s="88">
        <f>D132</f>
        <v>0</v>
      </c>
      <c r="E130" s="15"/>
      <c r="F130" s="15"/>
      <c r="G130" s="3"/>
    </row>
    <row r="131" spans="1:7" ht="18.75">
      <c r="A131" s="135" t="s">
        <v>229</v>
      </c>
      <c r="B131" s="137" t="s">
        <v>468</v>
      </c>
      <c r="C131" s="136">
        <v>400</v>
      </c>
      <c r="D131" s="88"/>
      <c r="E131" s="15"/>
      <c r="F131" s="15"/>
      <c r="G131" s="3"/>
    </row>
    <row r="132" spans="1:7" ht="18" customHeight="1">
      <c r="A132" s="135"/>
      <c r="B132" s="137"/>
      <c r="C132" s="136"/>
      <c r="D132" s="88">
        <v>0</v>
      </c>
      <c r="E132" s="15"/>
      <c r="F132" s="15"/>
      <c r="G132" s="3"/>
    </row>
    <row r="133" spans="1:7" ht="42" hidden="1" customHeight="1">
      <c r="A133" s="135"/>
      <c r="B133" s="49" t="s">
        <v>330</v>
      </c>
      <c r="C133" s="50" t="s">
        <v>7</v>
      </c>
      <c r="D133" s="87">
        <f>D147+D134+D137+D140</f>
        <v>22846.549999999996</v>
      </c>
      <c r="E133" s="15"/>
      <c r="F133" s="15"/>
      <c r="G133" s="3"/>
    </row>
    <row r="134" spans="1:7" ht="18.75">
      <c r="A134" s="48" t="s">
        <v>338</v>
      </c>
      <c r="B134" s="49" t="s">
        <v>335</v>
      </c>
      <c r="C134" s="50" t="s">
        <v>7</v>
      </c>
      <c r="D134" s="87">
        <f>D135</f>
        <v>540</v>
      </c>
      <c r="E134" s="15"/>
      <c r="F134" s="15"/>
      <c r="G134" s="3"/>
    </row>
    <row r="135" spans="1:7" ht="18.75">
      <c r="A135" s="27" t="s">
        <v>339</v>
      </c>
      <c r="B135" s="40" t="s">
        <v>405</v>
      </c>
      <c r="C135" s="39" t="s">
        <v>7</v>
      </c>
      <c r="D135" s="88">
        <f>D136</f>
        <v>540</v>
      </c>
      <c r="E135" s="15"/>
      <c r="F135" s="15"/>
      <c r="G135" s="3"/>
    </row>
    <row r="136" spans="1:7" ht="18.75">
      <c r="A136" s="27" t="s">
        <v>329</v>
      </c>
      <c r="B136" s="40" t="s">
        <v>405</v>
      </c>
      <c r="C136" s="39">
        <v>200</v>
      </c>
      <c r="D136" s="88">
        <v>540</v>
      </c>
      <c r="E136" s="15"/>
      <c r="F136" s="15"/>
      <c r="G136" s="3"/>
    </row>
    <row r="137" spans="1:7" ht="18.75">
      <c r="A137" s="48" t="s">
        <v>341</v>
      </c>
      <c r="B137" s="49" t="s">
        <v>340</v>
      </c>
      <c r="C137" s="50" t="s">
        <v>7</v>
      </c>
      <c r="D137" s="87">
        <f>D138</f>
        <v>1000</v>
      </c>
      <c r="E137" s="15"/>
      <c r="F137" s="15"/>
      <c r="G137" s="3"/>
    </row>
    <row r="138" spans="1:7" ht="18.75">
      <c r="A138" s="27" t="s">
        <v>406</v>
      </c>
      <c r="B138" s="40" t="s">
        <v>407</v>
      </c>
      <c r="C138" s="39" t="s">
        <v>7</v>
      </c>
      <c r="D138" s="88">
        <f>D139</f>
        <v>1000</v>
      </c>
      <c r="E138" s="15"/>
      <c r="F138" s="15"/>
      <c r="G138" s="3"/>
    </row>
    <row r="139" spans="1:7" ht="18.75">
      <c r="A139" s="27" t="s">
        <v>329</v>
      </c>
      <c r="B139" s="40" t="s">
        <v>407</v>
      </c>
      <c r="C139" s="39">
        <v>200</v>
      </c>
      <c r="D139" s="88">
        <v>1000</v>
      </c>
      <c r="E139" s="15"/>
      <c r="F139" s="15"/>
      <c r="G139" s="3"/>
    </row>
    <row r="140" spans="1:7" ht="37.5">
      <c r="A140" s="48" t="s">
        <v>369</v>
      </c>
      <c r="B140" s="49" t="s">
        <v>342</v>
      </c>
      <c r="C140" s="50" t="s">
        <v>7</v>
      </c>
      <c r="D140" s="87">
        <f>D141+D143+D145</f>
        <v>8211.2199999999993</v>
      </c>
      <c r="E140" s="15"/>
      <c r="F140" s="15"/>
      <c r="G140" s="3"/>
    </row>
    <row r="141" spans="1:7" ht="37.5">
      <c r="A141" s="72" t="s">
        <v>350</v>
      </c>
      <c r="B141" s="40" t="s">
        <v>408</v>
      </c>
      <c r="C141" s="39" t="s">
        <v>7</v>
      </c>
      <c r="D141" s="88">
        <f>D142</f>
        <v>0</v>
      </c>
      <c r="E141" s="15"/>
      <c r="F141" s="15"/>
      <c r="G141" s="3"/>
    </row>
    <row r="142" spans="1:7" ht="18.75">
      <c r="A142" s="27" t="s">
        <v>329</v>
      </c>
      <c r="B142" s="40" t="s">
        <v>408</v>
      </c>
      <c r="C142" s="39">
        <v>200</v>
      </c>
      <c r="D142" s="88">
        <v>0</v>
      </c>
      <c r="E142" s="15"/>
      <c r="F142" s="15"/>
      <c r="G142" s="3"/>
    </row>
    <row r="143" spans="1:7" ht="37.5">
      <c r="A143" s="72" t="s">
        <v>285</v>
      </c>
      <c r="B143" s="40" t="s">
        <v>376</v>
      </c>
      <c r="C143" s="39" t="s">
        <v>7</v>
      </c>
      <c r="D143" s="88">
        <f>D144</f>
        <v>7660.16</v>
      </c>
      <c r="E143" s="15"/>
      <c r="F143" s="15"/>
      <c r="G143" s="3"/>
    </row>
    <row r="144" spans="1:7" ht="18.75">
      <c r="A144" s="27" t="s">
        <v>329</v>
      </c>
      <c r="B144" s="40" t="s">
        <v>376</v>
      </c>
      <c r="C144" s="39">
        <v>200</v>
      </c>
      <c r="D144" s="88">
        <v>7660.16</v>
      </c>
      <c r="E144" s="15"/>
      <c r="F144" s="15"/>
      <c r="G144" s="3"/>
    </row>
    <row r="145" spans="1:7" ht="37.5">
      <c r="A145" s="72" t="s">
        <v>440</v>
      </c>
      <c r="B145" s="82" t="s">
        <v>434</v>
      </c>
      <c r="C145" s="39" t="s">
        <v>7</v>
      </c>
      <c r="D145" s="88">
        <f>D146</f>
        <v>551.05999999999995</v>
      </c>
      <c r="E145" s="15"/>
      <c r="F145" s="15"/>
      <c r="G145" s="3"/>
    </row>
    <row r="146" spans="1:7" ht="18.75">
      <c r="A146" s="27" t="s">
        <v>329</v>
      </c>
      <c r="B146" s="40" t="s">
        <v>434</v>
      </c>
      <c r="C146" s="39">
        <v>200</v>
      </c>
      <c r="D146" s="88">
        <v>551.05999999999995</v>
      </c>
      <c r="E146" s="15"/>
      <c r="F146" s="15"/>
      <c r="G146" s="3"/>
    </row>
    <row r="147" spans="1:7" ht="18.75">
      <c r="A147" s="48" t="s">
        <v>331</v>
      </c>
      <c r="B147" s="49" t="s">
        <v>332</v>
      </c>
      <c r="C147" s="50" t="s">
        <v>7</v>
      </c>
      <c r="D147" s="87">
        <f>D148</f>
        <v>13095.329999999998</v>
      </c>
      <c r="E147" s="15"/>
      <c r="F147" s="15"/>
      <c r="G147" s="3"/>
    </row>
    <row r="148" spans="1:7" ht="18.75">
      <c r="A148" s="27" t="s">
        <v>410</v>
      </c>
      <c r="B148" s="40" t="s">
        <v>333</v>
      </c>
      <c r="C148" s="39" t="s">
        <v>7</v>
      </c>
      <c r="D148" s="88">
        <f>D149+D150</f>
        <v>13095.329999999998</v>
      </c>
      <c r="E148" s="15"/>
      <c r="F148" s="15"/>
      <c r="G148" s="3"/>
    </row>
    <row r="149" spans="1:7" ht="18.75">
      <c r="A149" s="27" t="s">
        <v>329</v>
      </c>
      <c r="B149" s="40" t="s">
        <v>333</v>
      </c>
      <c r="C149" s="39">
        <v>200</v>
      </c>
      <c r="D149" s="88">
        <v>11022.13</v>
      </c>
      <c r="E149" s="15"/>
      <c r="F149" s="15"/>
      <c r="G149" s="3"/>
    </row>
    <row r="150" spans="1:7" ht="37.5">
      <c r="A150" s="27" t="s">
        <v>229</v>
      </c>
      <c r="B150" s="40" t="s">
        <v>333</v>
      </c>
      <c r="C150" s="39">
        <v>400</v>
      </c>
      <c r="D150" s="88">
        <v>2073.1999999999998</v>
      </c>
      <c r="E150" s="15"/>
      <c r="F150" s="15"/>
      <c r="G150" s="3"/>
    </row>
    <row r="151" spans="1:7" ht="37.5">
      <c r="A151" s="48" t="s">
        <v>323</v>
      </c>
      <c r="B151" s="49" t="s">
        <v>326</v>
      </c>
      <c r="C151" s="50" t="s">
        <v>7</v>
      </c>
      <c r="D151" s="87">
        <f>D152</f>
        <v>12296.93</v>
      </c>
      <c r="E151" s="15"/>
      <c r="F151" s="15"/>
      <c r="G151" s="3"/>
    </row>
    <row r="152" spans="1:7" ht="37.5">
      <c r="A152" s="27" t="s">
        <v>396</v>
      </c>
      <c r="B152" s="40" t="s">
        <v>327</v>
      </c>
      <c r="C152" s="39" t="s">
        <v>7</v>
      </c>
      <c r="D152" s="88">
        <f>D153</f>
        <v>12296.93</v>
      </c>
      <c r="E152" s="15"/>
      <c r="F152" s="15"/>
      <c r="G152" s="3"/>
    </row>
    <row r="153" spans="1:7" ht="18.75">
      <c r="A153" s="27" t="s">
        <v>397</v>
      </c>
      <c r="B153" s="40" t="s">
        <v>328</v>
      </c>
      <c r="C153" s="39" t="s">
        <v>7</v>
      </c>
      <c r="D153" s="88">
        <f>D154</f>
        <v>12296.93</v>
      </c>
      <c r="E153" s="15"/>
      <c r="F153" s="15"/>
      <c r="G153" s="3"/>
    </row>
    <row r="154" spans="1:7" ht="18.75">
      <c r="A154" s="27" t="s">
        <v>329</v>
      </c>
      <c r="B154" s="40" t="s">
        <v>328</v>
      </c>
      <c r="C154" s="39">
        <v>200</v>
      </c>
      <c r="D154" s="88">
        <v>12296.93</v>
      </c>
      <c r="E154" s="15"/>
      <c r="F154" s="15"/>
      <c r="G154" s="3"/>
    </row>
    <row r="155" spans="1:7" ht="37.5">
      <c r="A155" s="48" t="s">
        <v>412</v>
      </c>
      <c r="B155" s="49" t="s">
        <v>414</v>
      </c>
      <c r="C155" s="50" t="s">
        <v>7</v>
      </c>
      <c r="D155" s="87">
        <f>D156+D158+D160</f>
        <v>2345.96</v>
      </c>
      <c r="E155" s="15"/>
      <c r="F155" s="15"/>
      <c r="G155" s="3"/>
    </row>
    <row r="156" spans="1:7" ht="37.5">
      <c r="A156" s="27" t="s">
        <v>413</v>
      </c>
      <c r="B156" s="40" t="s">
        <v>415</v>
      </c>
      <c r="C156" s="39" t="s">
        <v>7</v>
      </c>
      <c r="D156" s="88">
        <f>D157</f>
        <v>219.71</v>
      </c>
      <c r="E156" s="15"/>
      <c r="F156" s="15"/>
      <c r="G156" s="3"/>
    </row>
    <row r="157" spans="1:7" ht="18.75">
      <c r="A157" s="27" t="s">
        <v>10</v>
      </c>
      <c r="B157" s="40" t="s">
        <v>415</v>
      </c>
      <c r="C157" s="39">
        <v>300</v>
      </c>
      <c r="D157" s="88">
        <v>219.71</v>
      </c>
      <c r="E157" s="15"/>
      <c r="F157" s="15"/>
      <c r="G157" s="3"/>
    </row>
    <row r="158" spans="1:7" ht="93.75">
      <c r="A158" s="72" t="s">
        <v>512</v>
      </c>
      <c r="B158" s="123" t="s">
        <v>510</v>
      </c>
      <c r="C158" s="111" t="s">
        <v>7</v>
      </c>
      <c r="D158" s="88">
        <f>D159</f>
        <v>2019.94</v>
      </c>
      <c r="E158" s="15"/>
      <c r="F158" s="15"/>
      <c r="G158" s="3"/>
    </row>
    <row r="159" spans="1:7" ht="18.75">
      <c r="A159" s="27" t="s">
        <v>10</v>
      </c>
      <c r="B159" s="123" t="s">
        <v>510</v>
      </c>
      <c r="C159" s="111">
        <v>300</v>
      </c>
      <c r="D159" s="88">
        <v>2019.94</v>
      </c>
      <c r="E159" s="15"/>
      <c r="F159" s="15"/>
      <c r="G159" s="3"/>
    </row>
    <row r="160" spans="1:7" ht="93.75">
      <c r="A160" s="72" t="s">
        <v>513</v>
      </c>
      <c r="B160" s="123" t="s">
        <v>511</v>
      </c>
      <c r="C160" s="122" t="s">
        <v>7</v>
      </c>
      <c r="D160" s="88">
        <f>D161</f>
        <v>106.31</v>
      </c>
      <c r="E160" s="15"/>
      <c r="F160" s="15"/>
      <c r="G160" s="3"/>
    </row>
    <row r="161" spans="1:10" ht="18.75">
      <c r="A161" s="27" t="s">
        <v>10</v>
      </c>
      <c r="B161" s="123" t="s">
        <v>511</v>
      </c>
      <c r="C161" s="122">
        <v>300</v>
      </c>
      <c r="D161" s="88">
        <v>106.31</v>
      </c>
      <c r="E161" s="15"/>
      <c r="F161" s="15"/>
      <c r="G161" s="3"/>
    </row>
    <row r="162" spans="1:10" ht="75">
      <c r="A162" s="48" t="s">
        <v>324</v>
      </c>
      <c r="B162" s="49" t="s">
        <v>325</v>
      </c>
      <c r="C162" s="50" t="s">
        <v>7</v>
      </c>
      <c r="D162" s="87">
        <f>D163+D166</f>
        <v>14808.97</v>
      </c>
      <c r="E162" s="15"/>
      <c r="F162" s="15"/>
      <c r="G162" s="3"/>
    </row>
    <row r="163" spans="1:10" ht="37.5">
      <c r="A163" s="48" t="s">
        <v>343</v>
      </c>
      <c r="B163" s="49" t="s">
        <v>344</v>
      </c>
      <c r="C163" s="50" t="s">
        <v>7</v>
      </c>
      <c r="D163" s="87">
        <f>D164</f>
        <v>1012</v>
      </c>
      <c r="E163" s="15"/>
      <c r="F163" s="15"/>
      <c r="G163" s="3"/>
    </row>
    <row r="164" spans="1:10" ht="37.5">
      <c r="A164" s="27" t="s">
        <v>336</v>
      </c>
      <c r="B164" s="40" t="s">
        <v>345</v>
      </c>
      <c r="C164" s="39" t="s">
        <v>7</v>
      </c>
      <c r="D164" s="88">
        <f>D165</f>
        <v>1012</v>
      </c>
      <c r="E164" s="15"/>
      <c r="F164" s="15"/>
      <c r="G164" s="3"/>
    </row>
    <row r="165" spans="1:10" ht="18.75">
      <c r="A165" s="27" t="s">
        <v>329</v>
      </c>
      <c r="B165" s="40" t="s">
        <v>345</v>
      </c>
      <c r="C165" s="39">
        <v>200</v>
      </c>
      <c r="D165" s="88">
        <v>1012</v>
      </c>
      <c r="E165" s="15"/>
      <c r="F165" s="15"/>
      <c r="G165" s="3"/>
    </row>
    <row r="166" spans="1:10" ht="37.5">
      <c r="A166" s="48" t="s">
        <v>346</v>
      </c>
      <c r="B166" s="49" t="s">
        <v>337</v>
      </c>
      <c r="C166" s="50" t="s">
        <v>7</v>
      </c>
      <c r="D166" s="87">
        <f>D167</f>
        <v>13796.97</v>
      </c>
      <c r="E166" s="15"/>
      <c r="F166" s="15"/>
      <c r="G166" s="3"/>
    </row>
    <row r="167" spans="1:10" ht="37.5">
      <c r="A167" s="27" t="s">
        <v>336</v>
      </c>
      <c r="B167" s="40" t="s">
        <v>411</v>
      </c>
      <c r="C167" s="39" t="s">
        <v>7</v>
      </c>
      <c r="D167" s="88">
        <f>D168</f>
        <v>13796.97</v>
      </c>
      <c r="E167" s="15"/>
      <c r="F167" s="15"/>
      <c r="G167" s="3"/>
    </row>
    <row r="168" spans="1:10" ht="18.75">
      <c r="A168" s="27" t="s">
        <v>329</v>
      </c>
      <c r="B168" s="40" t="s">
        <v>411</v>
      </c>
      <c r="C168" s="39">
        <v>200</v>
      </c>
      <c r="D168" s="88">
        <v>13796.97</v>
      </c>
      <c r="E168" s="15"/>
      <c r="F168" s="15"/>
      <c r="G168" s="3"/>
    </row>
    <row r="169" spans="1:10" ht="75">
      <c r="A169" s="48" t="s">
        <v>249</v>
      </c>
      <c r="B169" s="49" t="s">
        <v>72</v>
      </c>
      <c r="C169" s="50" t="s">
        <v>7</v>
      </c>
      <c r="D169" s="87">
        <f>D170+D204+D223+D229+D234</f>
        <v>377059.4</v>
      </c>
      <c r="E169" s="15"/>
      <c r="F169" s="15"/>
      <c r="G169" s="3"/>
    </row>
    <row r="170" spans="1:10" ht="78.75" customHeight="1">
      <c r="A170" s="56" t="s">
        <v>207</v>
      </c>
      <c r="B170" s="49" t="s">
        <v>73</v>
      </c>
      <c r="C170" s="50" t="s">
        <v>7</v>
      </c>
      <c r="D170" s="87">
        <f>D171+D174+D178+D181+D184+D187+D192+D195+D198+D201+D189</f>
        <v>158456.03999999998</v>
      </c>
      <c r="E170" s="15"/>
      <c r="F170" s="15"/>
      <c r="G170" s="3"/>
    </row>
    <row r="171" spans="1:10" ht="37.5">
      <c r="A171" s="27" t="s">
        <v>208</v>
      </c>
      <c r="B171" s="40" t="s">
        <v>251</v>
      </c>
      <c r="C171" s="39" t="s">
        <v>7</v>
      </c>
      <c r="D171" s="88">
        <f>D172+D173</f>
        <v>3813.1099999999997</v>
      </c>
      <c r="E171" s="15"/>
      <c r="F171" s="15"/>
      <c r="G171" s="3"/>
    </row>
    <row r="172" spans="1:10" ht="18.75">
      <c r="A172" s="23" t="s">
        <v>9</v>
      </c>
      <c r="B172" s="40" t="s">
        <v>251</v>
      </c>
      <c r="C172" s="39">
        <v>200</v>
      </c>
      <c r="D172" s="88">
        <v>56.22</v>
      </c>
      <c r="E172" s="15" t="e">
        <f>E177+E173+#REF!+#REF!+#REF!</f>
        <v>#REF!</v>
      </c>
      <c r="F172" s="15" t="e">
        <f>F177+F173+#REF!+#REF!+#REF!</f>
        <v>#REF!</v>
      </c>
      <c r="G172" s="3"/>
    </row>
    <row r="173" spans="1:10" ht="18.75">
      <c r="A173" s="27" t="s">
        <v>10</v>
      </c>
      <c r="B173" s="40" t="s">
        <v>251</v>
      </c>
      <c r="C173" s="39">
        <v>300</v>
      </c>
      <c r="D173" s="92">
        <v>3756.89</v>
      </c>
      <c r="E173" s="15">
        <f t="shared" ref="E173:J173" si="0">E174+E176</f>
        <v>598.41999999999996</v>
      </c>
      <c r="F173" s="15">
        <f t="shared" si="0"/>
        <v>454.28000000000003</v>
      </c>
      <c r="G173" s="15">
        <f t="shared" si="0"/>
        <v>0</v>
      </c>
      <c r="H173" s="15">
        <f t="shared" si="0"/>
        <v>0</v>
      </c>
      <c r="I173" s="15">
        <f t="shared" si="0"/>
        <v>0</v>
      </c>
      <c r="J173" s="15">
        <f t="shared" si="0"/>
        <v>0</v>
      </c>
    </row>
    <row r="174" spans="1:10" ht="20.25" customHeight="1">
      <c r="A174" s="27" t="s">
        <v>166</v>
      </c>
      <c r="B174" s="40" t="s">
        <v>252</v>
      </c>
      <c r="C174" s="39" t="s">
        <v>7</v>
      </c>
      <c r="D174" s="88">
        <f>D176+D177+D175</f>
        <v>48126.9</v>
      </c>
      <c r="E174" s="15">
        <v>550.92999999999995</v>
      </c>
      <c r="F174" s="15">
        <v>406.79</v>
      </c>
      <c r="G174" s="3"/>
    </row>
    <row r="175" spans="1:10" ht="60.75" customHeight="1">
      <c r="A175" s="5" t="s">
        <v>17</v>
      </c>
      <c r="B175" s="105" t="s">
        <v>252</v>
      </c>
      <c r="C175" s="104">
        <v>100</v>
      </c>
      <c r="D175" s="88">
        <v>140.76</v>
      </c>
      <c r="E175" s="15"/>
      <c r="F175" s="15"/>
      <c r="G175" s="3"/>
    </row>
    <row r="176" spans="1:10" ht="18.75">
      <c r="A176" s="23" t="s">
        <v>9</v>
      </c>
      <c r="B176" s="40" t="s">
        <v>252</v>
      </c>
      <c r="C176" s="39">
        <v>200</v>
      </c>
      <c r="D176" s="88">
        <v>570.47</v>
      </c>
      <c r="E176" s="15">
        <v>47.49</v>
      </c>
      <c r="F176" s="15">
        <v>47.49</v>
      </c>
      <c r="G176" s="3"/>
    </row>
    <row r="177" spans="1:10" ht="18.75">
      <c r="A177" s="27" t="s">
        <v>10</v>
      </c>
      <c r="B177" s="40" t="s">
        <v>252</v>
      </c>
      <c r="C177" s="39">
        <v>300</v>
      </c>
      <c r="D177" s="88">
        <v>47415.67</v>
      </c>
      <c r="E177" s="15" t="e">
        <f>#REF!</f>
        <v>#REF!</v>
      </c>
      <c r="F177" s="15" t="e">
        <f>#REF!</f>
        <v>#REF!</v>
      </c>
      <c r="G177" s="3"/>
    </row>
    <row r="178" spans="1:10" ht="101.25" customHeight="1">
      <c r="A178" s="27" t="s">
        <v>209</v>
      </c>
      <c r="B178" s="40" t="s">
        <v>253</v>
      </c>
      <c r="C178" s="39" t="s">
        <v>7</v>
      </c>
      <c r="D178" s="88">
        <f>D179+D180</f>
        <v>34.699999999999996</v>
      </c>
      <c r="E178" s="15">
        <v>10641.73</v>
      </c>
      <c r="F178" s="15">
        <v>10448.459999999999</v>
      </c>
      <c r="G178" s="3"/>
    </row>
    <row r="179" spans="1:10" ht="18" customHeight="1">
      <c r="A179" s="23" t="s">
        <v>9</v>
      </c>
      <c r="B179" s="40" t="s">
        <v>253</v>
      </c>
      <c r="C179" s="39">
        <v>200</v>
      </c>
      <c r="D179" s="88">
        <v>0.51</v>
      </c>
      <c r="E179" s="15">
        <v>1644.08</v>
      </c>
      <c r="F179" s="15">
        <v>1135</v>
      </c>
      <c r="G179" s="3"/>
    </row>
    <row r="180" spans="1:10" ht="18.75">
      <c r="A180" s="27" t="s">
        <v>10</v>
      </c>
      <c r="B180" s="40" t="s">
        <v>253</v>
      </c>
      <c r="C180" s="39">
        <v>300</v>
      </c>
      <c r="D180" s="88">
        <v>34.19</v>
      </c>
      <c r="E180" s="15">
        <v>176.68</v>
      </c>
      <c r="F180" s="15">
        <v>176.68</v>
      </c>
      <c r="G180" s="3"/>
    </row>
    <row r="181" spans="1:10" ht="39.75" customHeight="1">
      <c r="A181" s="27" t="s">
        <v>167</v>
      </c>
      <c r="B181" s="40" t="s">
        <v>254</v>
      </c>
      <c r="C181" s="39" t="s">
        <v>7</v>
      </c>
      <c r="D181" s="88">
        <f>D182+D183</f>
        <v>50106</v>
      </c>
      <c r="E181" s="33">
        <v>52.8</v>
      </c>
      <c r="F181" s="33">
        <v>54.66</v>
      </c>
      <c r="G181" s="3"/>
    </row>
    <row r="182" spans="1:10" ht="19.5" customHeight="1">
      <c r="A182" s="27" t="s">
        <v>9</v>
      </c>
      <c r="B182" s="40" t="s">
        <v>254</v>
      </c>
      <c r="C182" s="39">
        <v>200</v>
      </c>
      <c r="D182" s="88">
        <v>740.48</v>
      </c>
      <c r="E182" s="33" t="e">
        <f>E183+#REF!+#REF!</f>
        <v>#REF!</v>
      </c>
      <c r="F182" s="33" t="e">
        <f>F183+#REF!+#REF!</f>
        <v>#REF!</v>
      </c>
      <c r="G182" s="3"/>
    </row>
    <row r="183" spans="1:10" ht="18.75">
      <c r="A183" s="27" t="s">
        <v>10</v>
      </c>
      <c r="B183" s="40" t="s">
        <v>254</v>
      </c>
      <c r="C183" s="39">
        <v>300</v>
      </c>
      <c r="D183" s="88">
        <v>49365.52</v>
      </c>
      <c r="E183" s="33" t="e">
        <f>E184+E186+E187+#REF!</f>
        <v>#REF!</v>
      </c>
      <c r="F183" s="33" t="e">
        <f>F184+F186+F187+#REF!</f>
        <v>#REF!</v>
      </c>
      <c r="G183" s="33" t="e">
        <f>G184+G186+G187+#REF!</f>
        <v>#REF!</v>
      </c>
      <c r="H183" s="33" t="e">
        <f>H184+H186+H187+#REF!</f>
        <v>#REF!</v>
      </c>
      <c r="I183" s="33" t="e">
        <f>I184+I186+I187+#REF!</f>
        <v>#REF!</v>
      </c>
      <c r="J183" s="33" t="e">
        <f>J184+J186+J187+#REF!</f>
        <v>#REF!</v>
      </c>
    </row>
    <row r="184" spans="1:10" ht="39" customHeight="1">
      <c r="A184" s="27" t="s">
        <v>168</v>
      </c>
      <c r="B184" s="40" t="s">
        <v>255</v>
      </c>
      <c r="C184" s="39" t="s">
        <v>7</v>
      </c>
      <c r="D184" s="88">
        <f>D185+D186</f>
        <v>2316</v>
      </c>
      <c r="E184" s="33">
        <f>E185</f>
        <v>3688.35</v>
      </c>
      <c r="F184" s="33">
        <f>F185</f>
        <v>4665.37</v>
      </c>
      <c r="G184" s="3"/>
    </row>
    <row r="185" spans="1:10" ht="18.75">
      <c r="A185" s="27" t="s">
        <v>9</v>
      </c>
      <c r="B185" s="40" t="s">
        <v>255</v>
      </c>
      <c r="C185" s="38">
        <v>200</v>
      </c>
      <c r="D185" s="89">
        <v>34.229999999999997</v>
      </c>
      <c r="E185" s="34">
        <v>3688.35</v>
      </c>
      <c r="F185" s="34">
        <v>4665.37</v>
      </c>
      <c r="G185" s="34">
        <v>3688.35</v>
      </c>
      <c r="H185" s="34">
        <v>4665.37</v>
      </c>
    </row>
    <row r="186" spans="1:10" ht="18.75">
      <c r="A186" s="27" t="s">
        <v>10</v>
      </c>
      <c r="B186" s="40" t="s">
        <v>255</v>
      </c>
      <c r="C186" s="39">
        <v>300</v>
      </c>
      <c r="D186" s="89">
        <v>2281.77</v>
      </c>
      <c r="E186" s="34" t="e">
        <f>#REF!+#REF!+#REF!</f>
        <v>#REF!</v>
      </c>
      <c r="F186" s="34" t="e">
        <f>#REF!+#REF!+#REF!</f>
        <v>#REF!</v>
      </c>
      <c r="G186" s="34"/>
      <c r="H186" s="34"/>
    </row>
    <row r="187" spans="1:10" ht="18.75">
      <c r="A187" s="24" t="s">
        <v>19</v>
      </c>
      <c r="B187" s="40" t="s">
        <v>256</v>
      </c>
      <c r="C187" s="39" t="s">
        <v>7</v>
      </c>
      <c r="D187" s="88">
        <f>D188</f>
        <v>171.03</v>
      </c>
      <c r="E187" s="15">
        <f>E188</f>
        <v>203</v>
      </c>
      <c r="F187" s="15">
        <f>F188</f>
        <v>203</v>
      </c>
      <c r="G187" s="3"/>
    </row>
    <row r="188" spans="1:10" ht="19.149999999999999" customHeight="1">
      <c r="A188" s="27" t="s">
        <v>10</v>
      </c>
      <c r="B188" s="40" t="s">
        <v>256</v>
      </c>
      <c r="C188" s="39">
        <v>300</v>
      </c>
      <c r="D188" s="88">
        <v>171.03</v>
      </c>
      <c r="E188" s="15">
        <v>203</v>
      </c>
      <c r="F188" s="15">
        <v>203</v>
      </c>
      <c r="G188" s="3"/>
    </row>
    <row r="189" spans="1:10" ht="48" customHeight="1">
      <c r="A189" s="27" t="s">
        <v>172</v>
      </c>
      <c r="B189" s="40" t="s">
        <v>261</v>
      </c>
      <c r="C189" s="39" t="s">
        <v>7</v>
      </c>
      <c r="D189" s="88">
        <f>D190+D191</f>
        <v>163.4</v>
      </c>
      <c r="E189" s="15"/>
      <c r="F189" s="15"/>
      <c r="G189" s="3"/>
    </row>
    <row r="190" spans="1:10" ht="24" customHeight="1">
      <c r="A190" s="27" t="s">
        <v>9</v>
      </c>
      <c r="B190" s="40" t="s">
        <v>261</v>
      </c>
      <c r="C190" s="39">
        <v>200</v>
      </c>
      <c r="D190" s="88">
        <v>2.4900000000000002</v>
      </c>
      <c r="E190" s="15"/>
      <c r="F190" s="15"/>
      <c r="G190" s="3"/>
    </row>
    <row r="191" spans="1:10" ht="24.75" customHeight="1">
      <c r="A191" s="27" t="s">
        <v>10</v>
      </c>
      <c r="B191" s="40" t="s">
        <v>261</v>
      </c>
      <c r="C191" s="39">
        <v>300</v>
      </c>
      <c r="D191" s="88">
        <v>160.91</v>
      </c>
      <c r="E191" s="15"/>
      <c r="F191" s="15"/>
      <c r="G191" s="3"/>
    </row>
    <row r="192" spans="1:10" ht="31.5" customHeight="1">
      <c r="A192" s="36" t="s">
        <v>169</v>
      </c>
      <c r="B192" s="40" t="s">
        <v>257</v>
      </c>
      <c r="C192" s="39" t="s">
        <v>7</v>
      </c>
      <c r="D192" s="88">
        <f>D193+D194</f>
        <v>53202.299999999996</v>
      </c>
      <c r="E192" s="15">
        <f>E193</f>
        <v>781.55</v>
      </c>
      <c r="F192" s="15">
        <f>F193</f>
        <v>781.55</v>
      </c>
      <c r="G192" s="3"/>
    </row>
    <row r="193" spans="1:7" ht="25.5" customHeight="1">
      <c r="A193" s="27" t="s">
        <v>9</v>
      </c>
      <c r="B193" s="40" t="s">
        <v>257</v>
      </c>
      <c r="C193" s="39">
        <v>200</v>
      </c>
      <c r="D193" s="88">
        <v>786.24</v>
      </c>
      <c r="E193" s="15">
        <v>781.55</v>
      </c>
      <c r="F193" s="15">
        <v>781.55</v>
      </c>
      <c r="G193" s="3"/>
    </row>
    <row r="194" spans="1:7" ht="26.25" customHeight="1">
      <c r="A194" s="27" t="s">
        <v>10</v>
      </c>
      <c r="B194" s="40" t="s">
        <v>257</v>
      </c>
      <c r="C194" s="39">
        <v>300</v>
      </c>
      <c r="D194" s="88">
        <v>52416.06</v>
      </c>
      <c r="E194" s="33">
        <f>E195+E196</f>
        <v>3290.32</v>
      </c>
      <c r="F194" s="33">
        <f>F195+F196</f>
        <v>5091.05</v>
      </c>
      <c r="G194" s="3"/>
    </row>
    <row r="195" spans="1:7" ht="43.5" customHeight="1">
      <c r="A195" s="27" t="s">
        <v>170</v>
      </c>
      <c r="B195" s="40" t="s">
        <v>258</v>
      </c>
      <c r="C195" s="39" t="s">
        <v>7</v>
      </c>
      <c r="D195" s="92">
        <f>D196+D197</f>
        <v>73</v>
      </c>
      <c r="E195" s="15">
        <v>2700.8</v>
      </c>
      <c r="F195" s="15">
        <v>2700.8</v>
      </c>
      <c r="G195" s="3"/>
    </row>
    <row r="196" spans="1:7" ht="24" customHeight="1">
      <c r="A196" s="27" t="s">
        <v>9</v>
      </c>
      <c r="B196" s="40" t="s">
        <v>258</v>
      </c>
      <c r="C196" s="39">
        <v>200</v>
      </c>
      <c r="D196" s="93">
        <v>1.05</v>
      </c>
      <c r="E196" s="15">
        <v>589.52</v>
      </c>
      <c r="F196" s="15">
        <v>2390.25</v>
      </c>
      <c r="G196" s="3"/>
    </row>
    <row r="197" spans="1:7" ht="19.149999999999999" customHeight="1">
      <c r="A197" s="27" t="s">
        <v>10</v>
      </c>
      <c r="B197" s="40" t="s">
        <v>258</v>
      </c>
      <c r="C197" s="39">
        <v>300</v>
      </c>
      <c r="D197" s="88">
        <v>71.95</v>
      </c>
      <c r="E197" s="15">
        <f>E198</f>
        <v>755.7</v>
      </c>
      <c r="F197" s="15">
        <f>F198</f>
        <v>906</v>
      </c>
      <c r="G197" s="3"/>
    </row>
    <row r="198" spans="1:7" ht="29.25" customHeight="1">
      <c r="A198" s="27" t="s">
        <v>171</v>
      </c>
      <c r="B198" s="40" t="s">
        <v>259</v>
      </c>
      <c r="C198" s="39" t="s">
        <v>7</v>
      </c>
      <c r="D198" s="88">
        <f>D199+D200</f>
        <v>184</v>
      </c>
      <c r="E198" s="15">
        <v>755.7</v>
      </c>
      <c r="F198" s="15">
        <v>906</v>
      </c>
      <c r="G198" s="3"/>
    </row>
    <row r="199" spans="1:7" ht="29.25" customHeight="1">
      <c r="A199" s="27" t="s">
        <v>9</v>
      </c>
      <c r="B199" s="40" t="s">
        <v>259</v>
      </c>
      <c r="C199" s="39">
        <v>200</v>
      </c>
      <c r="D199" s="88">
        <v>2.72</v>
      </c>
      <c r="E199" s="33" t="e">
        <f>E200+#REF!</f>
        <v>#REF!</v>
      </c>
      <c r="F199" s="33" t="e">
        <f>F200+#REF!</f>
        <v>#REF!</v>
      </c>
      <c r="G199" s="3"/>
    </row>
    <row r="200" spans="1:7" ht="21" customHeight="1">
      <c r="A200" s="27" t="s">
        <v>10</v>
      </c>
      <c r="B200" s="40" t="s">
        <v>259</v>
      </c>
      <c r="C200" s="39">
        <v>300</v>
      </c>
      <c r="D200" s="88">
        <v>181.28</v>
      </c>
      <c r="E200" s="33" t="e">
        <f>#REF!+#REF!+#REF!</f>
        <v>#REF!</v>
      </c>
      <c r="F200" s="33" t="e">
        <f>#REF!+#REF!+#REF!</f>
        <v>#REF!</v>
      </c>
      <c r="G200" s="3"/>
    </row>
    <row r="201" spans="1:7" ht="56.25" customHeight="1">
      <c r="A201" s="27" t="s">
        <v>250</v>
      </c>
      <c r="B201" s="40" t="s">
        <v>260</v>
      </c>
      <c r="C201" s="39" t="s">
        <v>7</v>
      </c>
      <c r="D201" s="88">
        <f>D202+D203</f>
        <v>265.60000000000002</v>
      </c>
      <c r="E201" s="33"/>
      <c r="F201" s="33"/>
      <c r="G201" s="3"/>
    </row>
    <row r="202" spans="1:7" ht="21" customHeight="1">
      <c r="A202" s="27" t="s">
        <v>9</v>
      </c>
      <c r="B202" s="40" t="s">
        <v>260</v>
      </c>
      <c r="C202" s="39">
        <v>200</v>
      </c>
      <c r="D202" s="88">
        <v>2.81</v>
      </c>
      <c r="E202" s="33"/>
      <c r="F202" s="33"/>
      <c r="G202" s="3"/>
    </row>
    <row r="203" spans="1:7" ht="21" customHeight="1">
      <c r="A203" s="27" t="s">
        <v>10</v>
      </c>
      <c r="B203" s="40" t="s">
        <v>260</v>
      </c>
      <c r="C203" s="39">
        <v>300</v>
      </c>
      <c r="D203" s="88">
        <v>262.79000000000002</v>
      </c>
      <c r="E203" s="33"/>
      <c r="F203" s="33"/>
      <c r="G203" s="3"/>
    </row>
    <row r="204" spans="1:7" ht="42" customHeight="1">
      <c r="A204" s="48" t="s">
        <v>262</v>
      </c>
      <c r="B204" s="49" t="s">
        <v>74</v>
      </c>
      <c r="C204" s="50"/>
      <c r="D204" s="87">
        <f>D205+D207+D211+D214+D217+D220</f>
        <v>152571.85</v>
      </c>
      <c r="E204" s="33"/>
      <c r="F204" s="33"/>
      <c r="G204" s="3"/>
    </row>
    <row r="205" spans="1:7" ht="40.5" customHeight="1">
      <c r="A205" s="27" t="s">
        <v>185</v>
      </c>
      <c r="B205" s="40" t="s">
        <v>263</v>
      </c>
      <c r="C205" s="39" t="s">
        <v>7</v>
      </c>
      <c r="D205" s="88">
        <f>D206</f>
        <v>40990</v>
      </c>
      <c r="E205" s="33"/>
      <c r="F205" s="33"/>
      <c r="G205" s="3"/>
    </row>
    <row r="206" spans="1:7" ht="21" customHeight="1">
      <c r="A206" s="27" t="s">
        <v>10</v>
      </c>
      <c r="B206" s="40" t="s">
        <v>263</v>
      </c>
      <c r="C206" s="39">
        <v>300</v>
      </c>
      <c r="D206" s="88">
        <v>40990</v>
      </c>
      <c r="E206" s="33"/>
      <c r="F206" s="33"/>
      <c r="G206" s="3"/>
    </row>
    <row r="207" spans="1:7" ht="118.5" customHeight="1">
      <c r="A207" s="24" t="s">
        <v>210</v>
      </c>
      <c r="B207" s="40" t="s">
        <v>264</v>
      </c>
      <c r="C207" s="39" t="s">
        <v>7</v>
      </c>
      <c r="D207" s="88">
        <f>D210+D209+D208</f>
        <v>55343.199999999997</v>
      </c>
      <c r="E207" s="33"/>
      <c r="F207" s="33"/>
      <c r="G207" s="3"/>
    </row>
    <row r="208" spans="1:7" ht="63" customHeight="1">
      <c r="A208" s="5" t="s">
        <v>17</v>
      </c>
      <c r="B208" s="105" t="s">
        <v>264</v>
      </c>
      <c r="C208" s="104">
        <v>100</v>
      </c>
      <c r="D208" s="88">
        <v>276.39</v>
      </c>
      <c r="E208" s="33"/>
      <c r="F208" s="33"/>
      <c r="G208" s="3"/>
    </row>
    <row r="209" spans="1:7" ht="24" customHeight="1">
      <c r="A209" s="27" t="s">
        <v>9</v>
      </c>
      <c r="B209" s="40" t="s">
        <v>264</v>
      </c>
      <c r="C209" s="39">
        <v>200</v>
      </c>
      <c r="D209" s="88">
        <v>541.49</v>
      </c>
      <c r="E209" s="33"/>
      <c r="F209" s="33"/>
      <c r="G209" s="3"/>
    </row>
    <row r="210" spans="1:7" ht="21" customHeight="1">
      <c r="A210" s="27" t="s">
        <v>10</v>
      </c>
      <c r="B210" s="40" t="s">
        <v>264</v>
      </c>
      <c r="C210" s="39">
        <v>300</v>
      </c>
      <c r="D210" s="88">
        <v>54525.32</v>
      </c>
      <c r="E210" s="33"/>
      <c r="F210" s="33"/>
      <c r="G210" s="3"/>
    </row>
    <row r="211" spans="1:7" ht="21" customHeight="1">
      <c r="A211" s="27" t="s">
        <v>193</v>
      </c>
      <c r="B211" s="40" t="s">
        <v>265</v>
      </c>
      <c r="C211" s="39" t="s">
        <v>7</v>
      </c>
      <c r="D211" s="88">
        <f>D212+D213</f>
        <v>36.75</v>
      </c>
      <c r="E211" s="33"/>
      <c r="F211" s="33"/>
      <c r="G211" s="3"/>
    </row>
    <row r="212" spans="1:7" ht="21" customHeight="1">
      <c r="A212" s="27" t="s">
        <v>9</v>
      </c>
      <c r="B212" s="40" t="s">
        <v>265</v>
      </c>
      <c r="C212" s="39">
        <v>200</v>
      </c>
      <c r="D212" s="88">
        <v>0.49</v>
      </c>
      <c r="E212" s="33"/>
      <c r="F212" s="33"/>
      <c r="G212" s="3"/>
    </row>
    <row r="213" spans="1:7" ht="21" customHeight="1">
      <c r="A213" s="27" t="s">
        <v>10</v>
      </c>
      <c r="B213" s="40" t="s">
        <v>265</v>
      </c>
      <c r="C213" s="39">
        <v>300</v>
      </c>
      <c r="D213" s="88">
        <v>36.26</v>
      </c>
      <c r="E213" s="33"/>
      <c r="F213" s="33"/>
      <c r="G213" s="3"/>
    </row>
    <row r="214" spans="1:7" ht="21" customHeight="1">
      <c r="A214" s="64" t="s">
        <v>192</v>
      </c>
      <c r="B214" s="40" t="s">
        <v>266</v>
      </c>
      <c r="C214" s="39" t="s">
        <v>7</v>
      </c>
      <c r="D214" s="88">
        <f>D215+D216</f>
        <v>37913.700000000004</v>
      </c>
      <c r="E214" s="33"/>
      <c r="F214" s="33"/>
      <c r="G214" s="3"/>
    </row>
    <row r="215" spans="1:7" ht="21" customHeight="1">
      <c r="A215" s="27" t="s">
        <v>9</v>
      </c>
      <c r="B215" s="40" t="s">
        <v>266</v>
      </c>
      <c r="C215" s="39">
        <v>200</v>
      </c>
      <c r="D215" s="88">
        <v>5.01</v>
      </c>
      <c r="E215" s="33"/>
      <c r="F215" s="33"/>
      <c r="G215" s="3"/>
    </row>
    <row r="216" spans="1:7" ht="21" customHeight="1">
      <c r="A216" s="27" t="s">
        <v>10</v>
      </c>
      <c r="B216" s="40" t="s">
        <v>266</v>
      </c>
      <c r="C216" s="39">
        <v>300</v>
      </c>
      <c r="D216" s="88">
        <v>37908.69</v>
      </c>
      <c r="E216" s="33"/>
      <c r="F216" s="33"/>
      <c r="G216" s="3"/>
    </row>
    <row r="217" spans="1:7" ht="42" customHeight="1">
      <c r="A217" s="24" t="s">
        <v>173</v>
      </c>
      <c r="B217" s="40" t="s">
        <v>267</v>
      </c>
      <c r="C217" s="39" t="s">
        <v>7</v>
      </c>
      <c r="D217" s="88">
        <f>D218+D219</f>
        <v>16579</v>
      </c>
      <c r="E217" s="33"/>
      <c r="F217" s="33"/>
      <c r="G217" s="3"/>
    </row>
    <row r="218" spans="1:7" ht="21" customHeight="1">
      <c r="A218" s="27" t="s">
        <v>9</v>
      </c>
      <c r="B218" s="40" t="s">
        <v>267</v>
      </c>
      <c r="C218" s="39">
        <v>200</v>
      </c>
      <c r="D218" s="88">
        <v>245.01</v>
      </c>
      <c r="E218" s="33"/>
      <c r="F218" s="33"/>
      <c r="G218" s="3"/>
    </row>
    <row r="219" spans="1:7" ht="28.5" customHeight="1">
      <c r="A219" s="27" t="s">
        <v>10</v>
      </c>
      <c r="B219" s="40" t="s">
        <v>267</v>
      </c>
      <c r="C219" s="39">
        <v>300</v>
      </c>
      <c r="D219" s="88">
        <v>16333.99</v>
      </c>
      <c r="E219" s="33"/>
      <c r="F219" s="33"/>
      <c r="G219" s="3"/>
    </row>
    <row r="220" spans="1:7" ht="87" customHeight="1">
      <c r="A220" s="27" t="s">
        <v>174</v>
      </c>
      <c r="B220" s="40" t="s">
        <v>268</v>
      </c>
      <c r="C220" s="39" t="s">
        <v>7</v>
      </c>
      <c r="D220" s="88">
        <f>D221+D222</f>
        <v>1709.1999999999998</v>
      </c>
      <c r="E220" s="33"/>
      <c r="F220" s="33"/>
      <c r="G220" s="3"/>
    </row>
    <row r="221" spans="1:7" ht="27" customHeight="1">
      <c r="A221" s="27" t="s">
        <v>9</v>
      </c>
      <c r="B221" s="40" t="s">
        <v>268</v>
      </c>
      <c r="C221" s="39">
        <v>200</v>
      </c>
      <c r="D221" s="88">
        <v>17.100000000000001</v>
      </c>
      <c r="E221" s="33"/>
      <c r="F221" s="33"/>
      <c r="G221" s="3"/>
    </row>
    <row r="222" spans="1:7" ht="21" customHeight="1">
      <c r="A222" s="27" t="s">
        <v>10</v>
      </c>
      <c r="B222" s="40" t="s">
        <v>268</v>
      </c>
      <c r="C222" s="39">
        <v>300</v>
      </c>
      <c r="D222" s="88">
        <v>1692.1</v>
      </c>
      <c r="E222" s="33"/>
      <c r="F222" s="33"/>
      <c r="G222" s="3"/>
    </row>
    <row r="223" spans="1:7" ht="42.75" customHeight="1">
      <c r="A223" s="48" t="s">
        <v>211</v>
      </c>
      <c r="B223" s="49" t="s">
        <v>75</v>
      </c>
      <c r="C223" s="50" t="s">
        <v>7</v>
      </c>
      <c r="D223" s="87">
        <f>D224+D226</f>
        <v>48170.69</v>
      </c>
      <c r="E223" s="33"/>
      <c r="F223" s="33"/>
      <c r="G223" s="3"/>
    </row>
    <row r="224" spans="1:7" ht="40.5" customHeight="1">
      <c r="A224" s="27" t="s">
        <v>20</v>
      </c>
      <c r="B224" s="40" t="s">
        <v>269</v>
      </c>
      <c r="C224" s="39" t="s">
        <v>7</v>
      </c>
      <c r="D224" s="88">
        <f>D225</f>
        <v>1128.69</v>
      </c>
      <c r="E224" s="33"/>
      <c r="F224" s="33"/>
      <c r="G224" s="3"/>
    </row>
    <row r="225" spans="1:7" ht="21" customHeight="1">
      <c r="A225" s="27" t="s">
        <v>10</v>
      </c>
      <c r="B225" s="40" t="s">
        <v>269</v>
      </c>
      <c r="C225" s="39">
        <v>300</v>
      </c>
      <c r="D225" s="88">
        <v>1128.69</v>
      </c>
      <c r="E225" s="33"/>
      <c r="F225" s="33"/>
      <c r="G225" s="3"/>
    </row>
    <row r="226" spans="1:7" ht="39.75" customHeight="1">
      <c r="A226" s="27" t="s">
        <v>18</v>
      </c>
      <c r="B226" s="40" t="s">
        <v>270</v>
      </c>
      <c r="C226" s="39" t="s">
        <v>7</v>
      </c>
      <c r="D226" s="88">
        <f>D227+D228</f>
        <v>47042</v>
      </c>
      <c r="E226" s="33"/>
      <c r="F226" s="33"/>
      <c r="G226" s="3"/>
    </row>
    <row r="227" spans="1:7" ht="21" customHeight="1">
      <c r="A227" s="27" t="s">
        <v>9</v>
      </c>
      <c r="B227" s="40" t="s">
        <v>270</v>
      </c>
      <c r="C227" s="39">
        <v>200</v>
      </c>
      <c r="D227" s="88">
        <v>922.39</v>
      </c>
      <c r="E227" s="33"/>
      <c r="F227" s="33"/>
      <c r="G227" s="3"/>
    </row>
    <row r="228" spans="1:7" ht="21" customHeight="1">
      <c r="A228" s="27" t="s">
        <v>10</v>
      </c>
      <c r="B228" s="40" t="s">
        <v>270</v>
      </c>
      <c r="C228" s="39">
        <v>300</v>
      </c>
      <c r="D228" s="88">
        <v>46119.61</v>
      </c>
      <c r="E228" s="33"/>
      <c r="F228" s="33"/>
      <c r="G228" s="3"/>
    </row>
    <row r="229" spans="1:7" ht="45.75" customHeight="1">
      <c r="A229" s="48" t="s">
        <v>212</v>
      </c>
      <c r="B229" s="49" t="s">
        <v>271</v>
      </c>
      <c r="C229" s="50" t="s">
        <v>7</v>
      </c>
      <c r="D229" s="87">
        <f>D230</f>
        <v>17825.82</v>
      </c>
      <c r="E229" s="33"/>
      <c r="F229" s="33"/>
      <c r="G229" s="3"/>
    </row>
    <row r="230" spans="1:7" ht="46.5" customHeight="1">
      <c r="A230" s="27" t="s">
        <v>175</v>
      </c>
      <c r="B230" s="40" t="s">
        <v>272</v>
      </c>
      <c r="C230" s="39" t="s">
        <v>7</v>
      </c>
      <c r="D230" s="88">
        <f>D231+D232+D233</f>
        <v>17825.82</v>
      </c>
      <c r="E230" s="33"/>
      <c r="F230" s="33"/>
      <c r="G230" s="3"/>
    </row>
    <row r="231" spans="1:7" ht="60" customHeight="1">
      <c r="A231" s="28" t="s">
        <v>17</v>
      </c>
      <c r="B231" s="40" t="s">
        <v>272</v>
      </c>
      <c r="C231" s="39">
        <v>100</v>
      </c>
      <c r="D231" s="88">
        <v>16513.82</v>
      </c>
      <c r="E231" s="33"/>
      <c r="F231" s="33"/>
      <c r="G231" s="3"/>
    </row>
    <row r="232" spans="1:7" ht="21" customHeight="1">
      <c r="A232" s="27" t="s">
        <v>9</v>
      </c>
      <c r="B232" s="40" t="s">
        <v>272</v>
      </c>
      <c r="C232" s="39">
        <v>200</v>
      </c>
      <c r="D232" s="88">
        <v>1307.72</v>
      </c>
      <c r="E232" s="33"/>
      <c r="F232" s="33"/>
      <c r="G232" s="3"/>
    </row>
    <row r="233" spans="1:7" ht="21" customHeight="1">
      <c r="A233" s="27" t="s">
        <v>11</v>
      </c>
      <c r="B233" s="40" t="s">
        <v>272</v>
      </c>
      <c r="C233" s="39">
        <v>800</v>
      </c>
      <c r="D233" s="88">
        <v>4.28</v>
      </c>
      <c r="E233" s="33"/>
      <c r="F233" s="33"/>
      <c r="G233" s="3"/>
    </row>
    <row r="234" spans="1:7" ht="21" customHeight="1">
      <c r="A234" s="110" t="s">
        <v>476</v>
      </c>
      <c r="B234" s="76" t="s">
        <v>477</v>
      </c>
      <c r="C234" s="50" t="s">
        <v>7</v>
      </c>
      <c r="D234" s="87">
        <f>D235+D236</f>
        <v>35</v>
      </c>
      <c r="E234" s="33"/>
      <c r="F234" s="33"/>
      <c r="G234" s="3"/>
    </row>
    <row r="235" spans="1:7" ht="57" customHeight="1">
      <c r="A235" s="103" t="s">
        <v>473</v>
      </c>
      <c r="B235" s="82" t="s">
        <v>472</v>
      </c>
      <c r="C235" s="82">
        <v>600</v>
      </c>
      <c r="D235" s="88">
        <v>11</v>
      </c>
      <c r="E235" s="33"/>
      <c r="F235" s="33"/>
      <c r="G235" s="3"/>
    </row>
    <row r="236" spans="1:7" ht="57" customHeight="1">
      <c r="A236" s="102" t="s">
        <v>474</v>
      </c>
      <c r="B236" s="82" t="s">
        <v>475</v>
      </c>
      <c r="C236" s="106" t="s">
        <v>7</v>
      </c>
      <c r="D236" s="88">
        <f>D237</f>
        <v>24</v>
      </c>
      <c r="E236" s="33"/>
      <c r="F236" s="33"/>
      <c r="G236" s="3"/>
    </row>
    <row r="237" spans="1:7" ht="44.25" customHeight="1">
      <c r="A237" s="102" t="s">
        <v>46</v>
      </c>
      <c r="B237" s="82" t="s">
        <v>475</v>
      </c>
      <c r="C237" s="82">
        <v>600</v>
      </c>
      <c r="D237" s="88">
        <v>24</v>
      </c>
      <c r="E237" s="33"/>
      <c r="F237" s="33"/>
      <c r="G237" s="3"/>
    </row>
    <row r="238" spans="1:7" ht="61.5" customHeight="1">
      <c r="A238" s="53" t="s">
        <v>277</v>
      </c>
      <c r="B238" s="49" t="s">
        <v>76</v>
      </c>
      <c r="C238" s="39" t="s">
        <v>7</v>
      </c>
      <c r="D238" s="96">
        <f>D239+D244+D257+D268+D282</f>
        <v>105580.15</v>
      </c>
      <c r="E238" s="47"/>
      <c r="F238" s="33"/>
      <c r="G238" s="3"/>
    </row>
    <row r="239" spans="1:7" ht="38.25" customHeight="1">
      <c r="A239" s="53" t="s">
        <v>77</v>
      </c>
      <c r="B239" s="49" t="s">
        <v>78</v>
      </c>
      <c r="C239" s="50" t="s">
        <v>7</v>
      </c>
      <c r="D239" s="96">
        <f>D240+D242</f>
        <v>26389.46</v>
      </c>
      <c r="E239" s="47"/>
      <c r="F239" s="33"/>
      <c r="G239" s="3"/>
    </row>
    <row r="240" spans="1:7" ht="44.25" customHeight="1">
      <c r="A240" s="43" t="s">
        <v>70</v>
      </c>
      <c r="B240" s="40" t="s">
        <v>79</v>
      </c>
      <c r="C240" s="39" t="s">
        <v>7</v>
      </c>
      <c r="D240" s="97">
        <f>D241</f>
        <v>25856.5</v>
      </c>
      <c r="E240" s="47"/>
      <c r="F240" s="33"/>
      <c r="G240" s="3"/>
    </row>
    <row r="241" spans="1:7" ht="39.75" customHeight="1">
      <c r="A241" s="43" t="s">
        <v>27</v>
      </c>
      <c r="B241" s="40" t="s">
        <v>79</v>
      </c>
      <c r="C241" s="39">
        <v>600</v>
      </c>
      <c r="D241" s="97">
        <v>25856.5</v>
      </c>
      <c r="E241" s="47"/>
      <c r="F241" s="33"/>
      <c r="G241" s="3"/>
    </row>
    <row r="242" spans="1:7" ht="81" customHeight="1">
      <c r="A242" s="27" t="s">
        <v>28</v>
      </c>
      <c r="B242" s="40" t="s">
        <v>156</v>
      </c>
      <c r="C242" s="39" t="s">
        <v>7</v>
      </c>
      <c r="D242" s="97">
        <f>D243</f>
        <v>532.96</v>
      </c>
      <c r="E242" s="47"/>
      <c r="F242" s="33"/>
      <c r="G242" s="3"/>
    </row>
    <row r="243" spans="1:7" ht="38.25" customHeight="1">
      <c r="A243" s="43" t="s">
        <v>27</v>
      </c>
      <c r="B243" s="40" t="s">
        <v>156</v>
      </c>
      <c r="C243" s="39">
        <v>600</v>
      </c>
      <c r="D243" s="97">
        <v>532.96</v>
      </c>
      <c r="E243" s="47"/>
      <c r="F243" s="33"/>
      <c r="G243" s="3"/>
    </row>
    <row r="244" spans="1:7" ht="42" customHeight="1">
      <c r="A244" s="53" t="s">
        <v>278</v>
      </c>
      <c r="B244" s="49" t="s">
        <v>157</v>
      </c>
      <c r="C244" s="39" t="s">
        <v>7</v>
      </c>
      <c r="D244" s="96">
        <f>D245+D251+D253+D255+D247+D249</f>
        <v>14062.080000000002</v>
      </c>
      <c r="E244" s="47"/>
      <c r="F244" s="33"/>
      <c r="G244" s="3"/>
    </row>
    <row r="245" spans="1:7" ht="35.25" customHeight="1">
      <c r="A245" s="43" t="s">
        <v>117</v>
      </c>
      <c r="B245" s="40" t="s">
        <v>158</v>
      </c>
      <c r="C245" s="39" t="s">
        <v>7</v>
      </c>
      <c r="D245" s="97">
        <f>D246</f>
        <v>12317.11</v>
      </c>
      <c r="E245" s="47"/>
      <c r="F245" s="33"/>
      <c r="G245" s="3"/>
    </row>
    <row r="246" spans="1:7" ht="42" customHeight="1">
      <c r="A246" s="43" t="s">
        <v>27</v>
      </c>
      <c r="B246" s="40" t="s">
        <v>158</v>
      </c>
      <c r="C246" s="39">
        <v>600</v>
      </c>
      <c r="D246" s="97">
        <v>12317.11</v>
      </c>
      <c r="E246" s="47"/>
      <c r="F246" s="33"/>
      <c r="G246" s="3"/>
    </row>
    <row r="247" spans="1:7" ht="18.75">
      <c r="A247" s="5" t="s">
        <v>451</v>
      </c>
      <c r="B247" s="40" t="s">
        <v>455</v>
      </c>
      <c r="C247" s="39" t="s">
        <v>7</v>
      </c>
      <c r="D247" s="95">
        <f>D248</f>
        <v>975.6</v>
      </c>
      <c r="E247" s="47"/>
      <c r="F247" s="33"/>
      <c r="G247" s="3"/>
    </row>
    <row r="248" spans="1:7" ht="42" customHeight="1">
      <c r="A248" s="27" t="s">
        <v>229</v>
      </c>
      <c r="B248" s="40" t="s">
        <v>455</v>
      </c>
      <c r="C248" s="39">
        <v>400</v>
      </c>
      <c r="D248" s="97">
        <v>975.6</v>
      </c>
      <c r="E248" s="47"/>
      <c r="F248" s="33"/>
      <c r="G248" s="3"/>
    </row>
    <row r="249" spans="1:7" ht="62.25" customHeight="1">
      <c r="A249" s="102" t="s">
        <v>480</v>
      </c>
      <c r="B249" s="107" t="s">
        <v>479</v>
      </c>
      <c r="C249" s="106" t="s">
        <v>7</v>
      </c>
      <c r="D249" s="97">
        <f>D250</f>
        <v>68.180000000000007</v>
      </c>
      <c r="E249" s="47"/>
      <c r="F249" s="33"/>
      <c r="G249" s="3"/>
    </row>
    <row r="250" spans="1:7" ht="42" customHeight="1">
      <c r="A250" s="43" t="s">
        <v>27</v>
      </c>
      <c r="B250" s="107" t="s">
        <v>479</v>
      </c>
      <c r="C250" s="106">
        <v>600</v>
      </c>
      <c r="D250" s="97">
        <v>68.180000000000007</v>
      </c>
      <c r="E250" s="47"/>
      <c r="F250" s="33"/>
      <c r="G250" s="3"/>
    </row>
    <row r="251" spans="1:7" ht="38.25" customHeight="1">
      <c r="A251" s="43" t="s">
        <v>195</v>
      </c>
      <c r="B251" s="40" t="s">
        <v>196</v>
      </c>
      <c r="C251" s="39" t="s">
        <v>7</v>
      </c>
      <c r="D251" s="97">
        <f>D252</f>
        <v>385.18</v>
      </c>
      <c r="E251" s="47"/>
      <c r="F251" s="33"/>
      <c r="G251" s="3"/>
    </row>
    <row r="252" spans="1:7" ht="38.25" customHeight="1">
      <c r="A252" s="43" t="s">
        <v>27</v>
      </c>
      <c r="B252" s="40" t="s">
        <v>196</v>
      </c>
      <c r="C252" s="39">
        <v>600</v>
      </c>
      <c r="D252" s="97">
        <v>385.18</v>
      </c>
      <c r="E252" s="47"/>
      <c r="F252" s="33"/>
      <c r="G252" s="3"/>
    </row>
    <row r="253" spans="1:7" ht="38.25" customHeight="1">
      <c r="A253" s="43" t="s">
        <v>197</v>
      </c>
      <c r="B253" s="40" t="s">
        <v>176</v>
      </c>
      <c r="C253" s="39" t="s">
        <v>7</v>
      </c>
      <c r="D253" s="95">
        <f>D254</f>
        <v>0</v>
      </c>
      <c r="E253" s="47"/>
      <c r="F253" s="33"/>
      <c r="G253" s="3"/>
    </row>
    <row r="254" spans="1:7" ht="38.25" customHeight="1">
      <c r="A254" s="43" t="s">
        <v>27</v>
      </c>
      <c r="B254" s="40" t="s">
        <v>176</v>
      </c>
      <c r="C254" s="39">
        <v>600</v>
      </c>
      <c r="D254" s="95">
        <v>0</v>
      </c>
      <c r="E254" s="47"/>
      <c r="F254" s="33"/>
      <c r="G254" s="3"/>
    </row>
    <row r="255" spans="1:7" ht="38.25" customHeight="1">
      <c r="A255" s="43" t="s">
        <v>45</v>
      </c>
      <c r="B255" s="40" t="s">
        <v>159</v>
      </c>
      <c r="C255" s="39" t="s">
        <v>7</v>
      </c>
      <c r="D255" s="95">
        <f>D256</f>
        <v>316.01</v>
      </c>
      <c r="E255" s="47"/>
      <c r="F255" s="33"/>
      <c r="G255" s="3"/>
    </row>
    <row r="256" spans="1:7" ht="38.25" customHeight="1">
      <c r="A256" s="43" t="s">
        <v>27</v>
      </c>
      <c r="B256" s="40" t="s">
        <v>159</v>
      </c>
      <c r="C256" s="39">
        <v>600</v>
      </c>
      <c r="D256" s="97">
        <v>316.01</v>
      </c>
      <c r="E256" s="47"/>
      <c r="F256" s="33"/>
      <c r="G256" s="3"/>
    </row>
    <row r="257" spans="1:7" ht="38.25" customHeight="1">
      <c r="A257" s="53" t="s">
        <v>279</v>
      </c>
      <c r="B257" s="49" t="s">
        <v>80</v>
      </c>
      <c r="C257" s="39" t="s">
        <v>7</v>
      </c>
      <c r="D257" s="94">
        <f>D258+D262+D264+D266</f>
        <v>5982.0499999999993</v>
      </c>
      <c r="E257" s="47"/>
      <c r="F257" s="33"/>
      <c r="G257" s="3"/>
    </row>
    <row r="258" spans="1:7" ht="40.5" customHeight="1">
      <c r="A258" s="43" t="s">
        <v>117</v>
      </c>
      <c r="B258" s="40" t="s">
        <v>81</v>
      </c>
      <c r="C258" s="39" t="s">
        <v>7</v>
      </c>
      <c r="D258" s="95">
        <f>D259+D260+D261</f>
        <v>5604.15</v>
      </c>
      <c r="E258" s="47"/>
      <c r="F258" s="33"/>
      <c r="G258" s="3"/>
    </row>
    <row r="259" spans="1:7" ht="64.5" customHeight="1">
      <c r="A259" s="5" t="s">
        <v>8</v>
      </c>
      <c r="B259" s="40" t="s">
        <v>81</v>
      </c>
      <c r="C259" s="39">
        <v>100</v>
      </c>
      <c r="D259" s="97">
        <v>4091.13</v>
      </c>
      <c r="E259" s="47"/>
      <c r="F259" s="33"/>
      <c r="G259" s="3"/>
    </row>
    <row r="260" spans="1:7" ht="27" customHeight="1">
      <c r="A260" s="5" t="s">
        <v>9</v>
      </c>
      <c r="B260" s="40" t="s">
        <v>81</v>
      </c>
      <c r="C260" s="39">
        <v>200</v>
      </c>
      <c r="D260" s="95">
        <v>1505.02</v>
      </c>
      <c r="E260" s="47"/>
      <c r="F260" s="33"/>
      <c r="G260" s="3"/>
    </row>
    <row r="261" spans="1:7" ht="25.5" customHeight="1">
      <c r="A261" s="5" t="s">
        <v>11</v>
      </c>
      <c r="B261" s="40" t="s">
        <v>81</v>
      </c>
      <c r="C261" s="39">
        <v>800</v>
      </c>
      <c r="D261" s="95">
        <v>8</v>
      </c>
      <c r="E261" s="47"/>
      <c r="F261" s="33"/>
      <c r="G261" s="3"/>
    </row>
    <row r="262" spans="1:7" ht="25.5" customHeight="1">
      <c r="A262" s="5" t="s">
        <v>29</v>
      </c>
      <c r="B262" s="40" t="s">
        <v>160</v>
      </c>
      <c r="C262" s="39" t="s">
        <v>7</v>
      </c>
      <c r="D262" s="95">
        <f>D263</f>
        <v>170</v>
      </c>
      <c r="E262" s="47"/>
      <c r="F262" s="33"/>
      <c r="G262" s="3"/>
    </row>
    <row r="263" spans="1:7" ht="25.5" customHeight="1">
      <c r="A263" s="5" t="s">
        <v>9</v>
      </c>
      <c r="B263" s="40" t="s">
        <v>160</v>
      </c>
      <c r="C263" s="39">
        <v>200</v>
      </c>
      <c r="D263" s="95">
        <v>170</v>
      </c>
      <c r="E263" s="47"/>
      <c r="F263" s="33"/>
      <c r="G263" s="3"/>
    </row>
    <row r="264" spans="1:7" ht="45.75" customHeight="1">
      <c r="A264" s="5" t="s">
        <v>498</v>
      </c>
      <c r="B264" s="112" t="s">
        <v>486</v>
      </c>
      <c r="C264" s="111" t="s">
        <v>7</v>
      </c>
      <c r="D264" s="95">
        <f>D265</f>
        <v>197.5</v>
      </c>
      <c r="E264" s="47"/>
      <c r="F264" s="33"/>
      <c r="G264" s="3"/>
    </row>
    <row r="265" spans="1:7" ht="68.25" customHeight="1">
      <c r="A265" s="5" t="s">
        <v>8</v>
      </c>
      <c r="B265" s="112" t="s">
        <v>486</v>
      </c>
      <c r="C265" s="111">
        <v>100</v>
      </c>
      <c r="D265" s="95">
        <v>197.5</v>
      </c>
      <c r="E265" s="47"/>
      <c r="F265" s="33"/>
      <c r="G265" s="3"/>
    </row>
    <row r="266" spans="1:7" ht="40.5" customHeight="1">
      <c r="A266" s="5" t="s">
        <v>497</v>
      </c>
      <c r="B266" s="112" t="s">
        <v>489</v>
      </c>
      <c r="C266" s="111" t="s">
        <v>7</v>
      </c>
      <c r="D266" s="95">
        <f>D267</f>
        <v>10.4</v>
      </c>
      <c r="E266" s="47"/>
      <c r="F266" s="33"/>
      <c r="G266" s="3"/>
    </row>
    <row r="267" spans="1:7" ht="62.25" customHeight="1">
      <c r="A267" s="5" t="s">
        <v>8</v>
      </c>
      <c r="B267" s="112" t="s">
        <v>489</v>
      </c>
      <c r="C267" s="111">
        <v>100</v>
      </c>
      <c r="D267" s="95">
        <v>10.4</v>
      </c>
      <c r="E267" s="47"/>
      <c r="F267" s="33"/>
      <c r="G267" s="3"/>
    </row>
    <row r="268" spans="1:7" ht="37.5" customHeight="1">
      <c r="A268" s="53" t="s">
        <v>280</v>
      </c>
      <c r="B268" s="49" t="s">
        <v>281</v>
      </c>
      <c r="C268" s="50" t="s">
        <v>7</v>
      </c>
      <c r="D268" s="94">
        <f>D269+D273+D275+D278+D280</f>
        <v>55836.500000000007</v>
      </c>
      <c r="E268" s="47"/>
      <c r="F268" s="33"/>
      <c r="G268" s="3"/>
    </row>
    <row r="269" spans="1:7" ht="36.75" customHeight="1">
      <c r="A269" s="43" t="s">
        <v>117</v>
      </c>
      <c r="B269" s="40" t="s">
        <v>282</v>
      </c>
      <c r="C269" s="50" t="s">
        <v>7</v>
      </c>
      <c r="D269" s="95">
        <f>D270+D271+D272</f>
        <v>49165.090000000004</v>
      </c>
      <c r="E269" s="47"/>
      <c r="F269" s="33"/>
      <c r="G269" s="3"/>
    </row>
    <row r="270" spans="1:7" ht="65.25" customHeight="1">
      <c r="A270" s="5" t="s">
        <v>8</v>
      </c>
      <c r="B270" s="40" t="s">
        <v>282</v>
      </c>
      <c r="C270" s="39">
        <v>100</v>
      </c>
      <c r="D270" s="97">
        <v>37140.61</v>
      </c>
      <c r="E270" s="47"/>
      <c r="F270" s="33"/>
      <c r="G270" s="3"/>
    </row>
    <row r="271" spans="1:7" ht="25.5" customHeight="1">
      <c r="A271" s="5" t="s">
        <v>9</v>
      </c>
      <c r="B271" s="40" t="s">
        <v>282</v>
      </c>
      <c r="C271" s="39">
        <v>200</v>
      </c>
      <c r="D271" s="95">
        <v>11407.9</v>
      </c>
      <c r="E271" s="47"/>
      <c r="F271" s="33"/>
      <c r="G271" s="3"/>
    </row>
    <row r="272" spans="1:7" ht="25.5" customHeight="1">
      <c r="A272" s="5" t="s">
        <v>11</v>
      </c>
      <c r="B272" s="40" t="s">
        <v>282</v>
      </c>
      <c r="C272" s="39">
        <v>800</v>
      </c>
      <c r="D272" s="95">
        <v>616.58000000000004</v>
      </c>
      <c r="E272" s="47"/>
      <c r="F272" s="33"/>
      <c r="G272" s="3"/>
    </row>
    <row r="273" spans="1:7" ht="41.25" customHeight="1">
      <c r="A273" s="5" t="s">
        <v>45</v>
      </c>
      <c r="B273" s="40" t="s">
        <v>283</v>
      </c>
      <c r="C273" s="50" t="s">
        <v>7</v>
      </c>
      <c r="D273" s="95">
        <f>D274</f>
        <v>763.06</v>
      </c>
      <c r="E273" s="47"/>
      <c r="F273" s="33"/>
      <c r="G273" s="3"/>
    </row>
    <row r="274" spans="1:7" ht="62.25" customHeight="1">
      <c r="A274" s="5" t="s">
        <v>8</v>
      </c>
      <c r="B274" s="40" t="s">
        <v>283</v>
      </c>
      <c r="C274" s="39">
        <v>100</v>
      </c>
      <c r="D274" s="97">
        <v>763.06</v>
      </c>
      <c r="E274" s="47"/>
      <c r="F274" s="33"/>
      <c r="G274" s="3"/>
    </row>
    <row r="275" spans="1:7" ht="29.25" customHeight="1">
      <c r="A275" s="5" t="s">
        <v>29</v>
      </c>
      <c r="B275" s="40" t="s">
        <v>284</v>
      </c>
      <c r="C275" s="50" t="s">
        <v>7</v>
      </c>
      <c r="D275" s="95">
        <f>D276+D277</f>
        <v>1000</v>
      </c>
      <c r="E275" s="47"/>
      <c r="F275" s="33"/>
      <c r="G275" s="3"/>
    </row>
    <row r="276" spans="1:7" ht="25.5" customHeight="1">
      <c r="A276" s="5" t="s">
        <v>9</v>
      </c>
      <c r="B276" s="40" t="s">
        <v>284</v>
      </c>
      <c r="C276" s="39">
        <v>200</v>
      </c>
      <c r="D276" s="95">
        <v>942</v>
      </c>
      <c r="E276" s="47"/>
      <c r="F276" s="33"/>
      <c r="G276" s="3"/>
    </row>
    <row r="277" spans="1:7" ht="25.5" customHeight="1">
      <c r="A277" s="27" t="s">
        <v>10</v>
      </c>
      <c r="B277" s="114" t="s">
        <v>284</v>
      </c>
      <c r="C277" s="113">
        <v>300</v>
      </c>
      <c r="D277" s="95">
        <v>58</v>
      </c>
      <c r="E277" s="47"/>
      <c r="F277" s="33"/>
      <c r="G277" s="3"/>
    </row>
    <row r="278" spans="1:7" ht="48.75" customHeight="1">
      <c r="A278" s="5" t="s">
        <v>498</v>
      </c>
      <c r="B278" s="112" t="s">
        <v>487</v>
      </c>
      <c r="C278" s="111" t="s">
        <v>7</v>
      </c>
      <c r="D278" s="95">
        <f>D279</f>
        <v>4662.9399999999996</v>
      </c>
      <c r="E278" s="47"/>
      <c r="F278" s="33"/>
      <c r="G278" s="3"/>
    </row>
    <row r="279" spans="1:7" ht="64.5" customHeight="1">
      <c r="A279" s="5" t="s">
        <v>8</v>
      </c>
      <c r="B279" s="112" t="s">
        <v>487</v>
      </c>
      <c r="C279" s="111">
        <v>100</v>
      </c>
      <c r="D279" s="95">
        <v>4662.9399999999996</v>
      </c>
      <c r="E279" s="47"/>
      <c r="F279" s="33"/>
      <c r="G279" s="3"/>
    </row>
    <row r="280" spans="1:7" ht="44.25" customHeight="1">
      <c r="A280" s="5" t="s">
        <v>497</v>
      </c>
      <c r="B280" s="112" t="s">
        <v>490</v>
      </c>
      <c r="C280" s="111" t="s">
        <v>7</v>
      </c>
      <c r="D280" s="95">
        <f>D281</f>
        <v>245.41</v>
      </c>
      <c r="E280" s="47"/>
      <c r="F280" s="33"/>
      <c r="G280" s="3"/>
    </row>
    <row r="281" spans="1:7" ht="64.5" customHeight="1">
      <c r="A281" s="5" t="s">
        <v>8</v>
      </c>
      <c r="B281" s="112" t="s">
        <v>490</v>
      </c>
      <c r="C281" s="111">
        <v>100</v>
      </c>
      <c r="D281" s="95">
        <v>245.41</v>
      </c>
      <c r="E281" s="47"/>
      <c r="F281" s="33"/>
      <c r="G281" s="3"/>
    </row>
    <row r="282" spans="1:7" ht="57" customHeight="1">
      <c r="A282" s="52" t="s">
        <v>432</v>
      </c>
      <c r="B282" s="81" t="s">
        <v>430</v>
      </c>
      <c r="C282" s="50" t="s">
        <v>7</v>
      </c>
      <c r="D282" s="96">
        <f>D283+D285+D287</f>
        <v>3310.06</v>
      </c>
      <c r="E282" s="47"/>
      <c r="F282" s="33"/>
      <c r="G282" s="3"/>
    </row>
    <row r="283" spans="1:7" ht="25.5" customHeight="1">
      <c r="A283" s="5" t="s">
        <v>285</v>
      </c>
      <c r="B283" s="40" t="s">
        <v>431</v>
      </c>
      <c r="C283" s="50" t="s">
        <v>7</v>
      </c>
      <c r="D283" s="95">
        <f>D284</f>
        <v>3100</v>
      </c>
      <c r="E283" s="47"/>
      <c r="F283" s="33"/>
      <c r="G283" s="3"/>
    </row>
    <row r="284" spans="1:7" ht="36.75" customHeight="1">
      <c r="A284" s="5" t="s">
        <v>9</v>
      </c>
      <c r="B284" s="40" t="s">
        <v>431</v>
      </c>
      <c r="C284" s="39">
        <v>200</v>
      </c>
      <c r="D284" s="95">
        <v>3100</v>
      </c>
      <c r="E284" s="47"/>
      <c r="F284" s="33"/>
      <c r="G284" s="3"/>
    </row>
    <row r="285" spans="1:7" ht="36.75" customHeight="1">
      <c r="A285" s="27" t="s">
        <v>440</v>
      </c>
      <c r="B285" s="82" t="s">
        <v>433</v>
      </c>
      <c r="C285" s="50" t="s">
        <v>7</v>
      </c>
      <c r="D285" s="95">
        <f>D286</f>
        <v>210.06</v>
      </c>
      <c r="E285" s="47"/>
      <c r="F285" s="33"/>
      <c r="G285" s="3"/>
    </row>
    <row r="286" spans="1:7" ht="36.75" customHeight="1">
      <c r="A286" s="5" t="s">
        <v>9</v>
      </c>
      <c r="B286" s="40" t="s">
        <v>433</v>
      </c>
      <c r="C286" s="39">
        <v>200</v>
      </c>
      <c r="D286" s="95">
        <v>210.06</v>
      </c>
      <c r="E286" s="47"/>
      <c r="F286" s="33"/>
      <c r="G286" s="3"/>
    </row>
    <row r="287" spans="1:7" ht="36.75" customHeight="1">
      <c r="A287" s="72" t="s">
        <v>471</v>
      </c>
      <c r="B287" s="105" t="s">
        <v>470</v>
      </c>
      <c r="C287" s="50" t="s">
        <v>7</v>
      </c>
      <c r="D287" s="95">
        <f>D288</f>
        <v>0</v>
      </c>
      <c r="E287" s="47"/>
      <c r="F287" s="33"/>
      <c r="G287" s="3"/>
    </row>
    <row r="288" spans="1:7" ht="36.75" customHeight="1">
      <c r="A288" s="5" t="s">
        <v>9</v>
      </c>
      <c r="B288" s="105" t="s">
        <v>470</v>
      </c>
      <c r="C288" s="104">
        <v>200</v>
      </c>
      <c r="D288" s="95">
        <v>0</v>
      </c>
      <c r="E288" s="47"/>
      <c r="F288" s="33"/>
      <c r="G288" s="3"/>
    </row>
    <row r="289" spans="1:7" ht="77.25" customHeight="1">
      <c r="A289" s="53" t="s">
        <v>273</v>
      </c>
      <c r="B289" s="49" t="s">
        <v>274</v>
      </c>
      <c r="C289" s="50" t="s">
        <v>7</v>
      </c>
      <c r="D289" s="91">
        <f>D290</f>
        <v>60</v>
      </c>
      <c r="E289" s="47"/>
      <c r="F289" s="33"/>
      <c r="G289" s="3"/>
    </row>
    <row r="290" spans="1:7" ht="36.75" customHeight="1">
      <c r="A290" s="53" t="s">
        <v>416</v>
      </c>
      <c r="B290" s="49" t="s">
        <v>275</v>
      </c>
      <c r="C290" s="39" t="s">
        <v>7</v>
      </c>
      <c r="D290" s="94">
        <f>D291</f>
        <v>60</v>
      </c>
      <c r="E290" s="47"/>
      <c r="F290" s="33"/>
      <c r="G290" s="3"/>
    </row>
    <row r="291" spans="1:7" ht="25.5" customHeight="1">
      <c r="A291" s="45" t="s">
        <v>417</v>
      </c>
      <c r="B291" s="40" t="s">
        <v>276</v>
      </c>
      <c r="C291" s="39" t="s">
        <v>7</v>
      </c>
      <c r="D291" s="95">
        <f>D292</f>
        <v>60</v>
      </c>
      <c r="E291" s="47"/>
      <c r="F291" s="33"/>
      <c r="G291" s="3"/>
    </row>
    <row r="292" spans="1:7" ht="25.5" customHeight="1">
      <c r="A292" s="43" t="s">
        <v>9</v>
      </c>
      <c r="B292" s="40" t="s">
        <v>276</v>
      </c>
      <c r="C292" s="46">
        <v>200</v>
      </c>
      <c r="D292" s="95">
        <v>60</v>
      </c>
      <c r="E292" s="47"/>
      <c r="F292" s="33"/>
      <c r="G292" s="3"/>
    </row>
    <row r="293" spans="1:7" ht="79.5" customHeight="1">
      <c r="A293" s="52" t="s">
        <v>286</v>
      </c>
      <c r="B293" s="49" t="s">
        <v>148</v>
      </c>
      <c r="C293" s="39" t="s">
        <v>7</v>
      </c>
      <c r="D293" s="94">
        <f>D294+D309+D320+D304+D317</f>
        <v>35687.700000000004</v>
      </c>
      <c r="E293" s="47"/>
      <c r="F293" s="33"/>
      <c r="G293" s="3"/>
    </row>
    <row r="294" spans="1:7" ht="40.5" customHeight="1">
      <c r="A294" s="52" t="s">
        <v>287</v>
      </c>
      <c r="B294" s="49" t="s">
        <v>149</v>
      </c>
      <c r="C294" s="50" t="s">
        <v>7</v>
      </c>
      <c r="D294" s="94">
        <f>D295+D299</f>
        <v>8007.02</v>
      </c>
      <c r="E294" s="47"/>
      <c r="F294" s="33"/>
      <c r="G294" s="3"/>
    </row>
    <row r="295" spans="1:7" ht="45" customHeight="1">
      <c r="A295" s="5" t="s">
        <v>70</v>
      </c>
      <c r="B295" s="40" t="s">
        <v>288</v>
      </c>
      <c r="C295" s="39" t="s">
        <v>7</v>
      </c>
      <c r="D295" s="95">
        <f>D296+D297+D298</f>
        <v>7421.09</v>
      </c>
      <c r="E295" s="47"/>
      <c r="F295" s="33"/>
      <c r="G295" s="3"/>
    </row>
    <row r="296" spans="1:7" ht="69" customHeight="1">
      <c r="A296" s="5" t="s">
        <v>8</v>
      </c>
      <c r="B296" s="40" t="s">
        <v>288</v>
      </c>
      <c r="C296" s="39">
        <v>100</v>
      </c>
      <c r="D296" s="97">
        <v>4523.32</v>
      </c>
      <c r="E296" s="47"/>
      <c r="F296" s="33"/>
      <c r="G296" s="3"/>
    </row>
    <row r="297" spans="1:7" ht="22.5" customHeight="1">
      <c r="A297" s="43" t="s">
        <v>9</v>
      </c>
      <c r="B297" s="40" t="s">
        <v>288</v>
      </c>
      <c r="C297" s="39">
        <v>200</v>
      </c>
      <c r="D297" s="95">
        <v>1390.97</v>
      </c>
      <c r="E297" s="47"/>
      <c r="F297" s="33"/>
      <c r="G297" s="3"/>
    </row>
    <row r="298" spans="1:7" ht="27.75" customHeight="1">
      <c r="A298" s="5" t="s">
        <v>11</v>
      </c>
      <c r="B298" s="40" t="s">
        <v>288</v>
      </c>
      <c r="C298" s="39">
        <v>800</v>
      </c>
      <c r="D298" s="95">
        <v>1506.8</v>
      </c>
      <c r="E298" s="47"/>
      <c r="F298" s="33"/>
      <c r="G298" s="3"/>
    </row>
    <row r="299" spans="1:7" ht="27" customHeight="1">
      <c r="A299" s="5" t="s">
        <v>289</v>
      </c>
      <c r="B299" s="40" t="s">
        <v>149</v>
      </c>
      <c r="C299" s="39" t="s">
        <v>7</v>
      </c>
      <c r="D299" s="95">
        <f>D300</f>
        <v>585.93000000000006</v>
      </c>
      <c r="E299" s="47"/>
      <c r="F299" s="33"/>
      <c r="G299" s="3"/>
    </row>
    <row r="300" spans="1:7" ht="24" customHeight="1">
      <c r="A300" s="5" t="s">
        <v>290</v>
      </c>
      <c r="B300" s="40" t="s">
        <v>150</v>
      </c>
      <c r="C300" s="39" t="s">
        <v>7</v>
      </c>
      <c r="D300" s="95">
        <f>D302+D303+D301</f>
        <v>585.93000000000006</v>
      </c>
      <c r="E300" s="47"/>
      <c r="F300" s="33"/>
      <c r="G300" s="3"/>
    </row>
    <row r="301" spans="1:7" ht="54" customHeight="1">
      <c r="A301" s="5" t="s">
        <v>8</v>
      </c>
      <c r="B301" s="40" t="s">
        <v>150</v>
      </c>
      <c r="C301" s="39">
        <v>100</v>
      </c>
      <c r="D301" s="97">
        <v>131.19</v>
      </c>
      <c r="E301" s="47"/>
      <c r="F301" s="33"/>
      <c r="G301" s="3"/>
    </row>
    <row r="302" spans="1:7" ht="23.25" customHeight="1">
      <c r="A302" s="43" t="s">
        <v>9</v>
      </c>
      <c r="B302" s="40" t="s">
        <v>150</v>
      </c>
      <c r="C302" s="39">
        <v>200</v>
      </c>
      <c r="D302" s="95">
        <v>388.74</v>
      </c>
      <c r="E302" s="47"/>
      <c r="F302" s="33"/>
      <c r="G302" s="3"/>
    </row>
    <row r="303" spans="1:7" ht="23.25" customHeight="1">
      <c r="A303" s="43"/>
      <c r="B303" s="40" t="s">
        <v>150</v>
      </c>
      <c r="C303" s="39">
        <v>800</v>
      </c>
      <c r="D303" s="95">
        <v>66</v>
      </c>
      <c r="E303" s="47"/>
      <c r="F303" s="33"/>
      <c r="G303" s="3"/>
    </row>
    <row r="304" spans="1:7" ht="36.75" customHeight="1">
      <c r="A304" s="75" t="s">
        <v>375</v>
      </c>
      <c r="B304" s="76" t="s">
        <v>374</v>
      </c>
      <c r="C304" s="76"/>
      <c r="D304" s="98">
        <f>D305+D307</f>
        <v>3306.64</v>
      </c>
      <c r="E304" s="47"/>
      <c r="F304" s="33"/>
      <c r="G304" s="3"/>
    </row>
    <row r="305" spans="1:7" ht="39.75" customHeight="1">
      <c r="A305" s="27" t="s">
        <v>285</v>
      </c>
      <c r="B305" s="40" t="s">
        <v>373</v>
      </c>
      <c r="C305" s="39" t="s">
        <v>7</v>
      </c>
      <c r="D305" s="88">
        <f>D306</f>
        <v>3100</v>
      </c>
      <c r="E305" s="47"/>
      <c r="F305" s="33"/>
      <c r="G305" s="3"/>
    </row>
    <row r="306" spans="1:7" ht="23.25" customHeight="1">
      <c r="A306" s="27" t="s">
        <v>329</v>
      </c>
      <c r="B306" s="40" t="s">
        <v>373</v>
      </c>
      <c r="C306" s="39">
        <v>200</v>
      </c>
      <c r="D306" s="88">
        <v>3100</v>
      </c>
      <c r="E306" s="47"/>
      <c r="F306" s="33"/>
      <c r="G306" s="3"/>
    </row>
    <row r="307" spans="1:7" ht="47.25" customHeight="1">
      <c r="A307" s="27" t="s">
        <v>440</v>
      </c>
      <c r="B307" s="82" t="s">
        <v>436</v>
      </c>
      <c r="C307" s="39" t="s">
        <v>7</v>
      </c>
      <c r="D307" s="88">
        <f>D308</f>
        <v>206.64</v>
      </c>
      <c r="E307" s="47"/>
      <c r="F307" s="33"/>
      <c r="G307" s="3"/>
    </row>
    <row r="308" spans="1:7" ht="23.25" customHeight="1">
      <c r="A308" s="27" t="s">
        <v>329</v>
      </c>
      <c r="B308" s="40" t="s">
        <v>436</v>
      </c>
      <c r="C308" s="39">
        <v>200</v>
      </c>
      <c r="D308" s="88">
        <v>206.64</v>
      </c>
      <c r="E308" s="47"/>
      <c r="F308" s="33"/>
      <c r="G308" s="3"/>
    </row>
    <row r="309" spans="1:7" ht="61.5" customHeight="1">
      <c r="A309" s="52" t="s">
        <v>291</v>
      </c>
      <c r="B309" s="49" t="s">
        <v>292</v>
      </c>
      <c r="C309" s="50" t="s">
        <v>7</v>
      </c>
      <c r="D309" s="96">
        <f>D310+D314</f>
        <v>23904.32</v>
      </c>
      <c r="E309" s="47"/>
      <c r="F309" s="33"/>
      <c r="G309" s="3"/>
    </row>
    <row r="310" spans="1:7" ht="39" customHeight="1">
      <c r="A310" s="5" t="s">
        <v>70</v>
      </c>
      <c r="B310" s="40" t="s">
        <v>418</v>
      </c>
      <c r="C310" s="39"/>
      <c r="D310" s="95">
        <f>D311+D312+D313</f>
        <v>23024.32</v>
      </c>
      <c r="E310" s="47"/>
      <c r="F310" s="33"/>
      <c r="G310" s="3"/>
    </row>
    <row r="311" spans="1:7" ht="59.25" customHeight="1">
      <c r="A311" s="5" t="s">
        <v>8</v>
      </c>
      <c r="B311" s="40" t="s">
        <v>418</v>
      </c>
      <c r="C311" s="39">
        <v>100</v>
      </c>
      <c r="D311" s="97">
        <v>9585.4</v>
      </c>
      <c r="E311" s="47"/>
      <c r="F311" s="33"/>
      <c r="G311" s="3"/>
    </row>
    <row r="312" spans="1:7" ht="25.5" customHeight="1">
      <c r="A312" s="43" t="s">
        <v>9</v>
      </c>
      <c r="B312" s="40" t="s">
        <v>418</v>
      </c>
      <c r="C312" s="39">
        <v>200</v>
      </c>
      <c r="D312" s="95">
        <v>7724.32</v>
      </c>
      <c r="E312" s="47"/>
      <c r="F312" s="33"/>
      <c r="G312" s="3"/>
    </row>
    <row r="313" spans="1:7" ht="25.5" customHeight="1">
      <c r="A313" s="5" t="s">
        <v>11</v>
      </c>
      <c r="B313" s="40" t="s">
        <v>418</v>
      </c>
      <c r="C313" s="39">
        <v>800</v>
      </c>
      <c r="D313" s="95">
        <v>5714.6</v>
      </c>
      <c r="E313" s="47"/>
      <c r="F313" s="33"/>
      <c r="G313" s="3"/>
    </row>
    <row r="314" spans="1:7" ht="25.5" customHeight="1">
      <c r="A314" s="5" t="s">
        <v>290</v>
      </c>
      <c r="B314" s="40" t="s">
        <v>435</v>
      </c>
      <c r="C314" s="39" t="s">
        <v>7</v>
      </c>
      <c r="D314" s="88">
        <f>D315+D316</f>
        <v>880</v>
      </c>
      <c r="E314" s="47"/>
      <c r="F314" s="33"/>
      <c r="G314" s="3"/>
    </row>
    <row r="315" spans="1:7" ht="25.5" customHeight="1">
      <c r="A315" s="5" t="s">
        <v>8</v>
      </c>
      <c r="B315" s="40" t="s">
        <v>435</v>
      </c>
      <c r="C315" s="39">
        <v>100</v>
      </c>
      <c r="D315" s="88">
        <v>680</v>
      </c>
      <c r="E315" s="47"/>
      <c r="F315" s="33"/>
      <c r="G315" s="3"/>
    </row>
    <row r="316" spans="1:7" ht="25.5" customHeight="1">
      <c r="A316" s="43" t="s">
        <v>9</v>
      </c>
      <c r="B316" s="40" t="s">
        <v>435</v>
      </c>
      <c r="C316" s="39">
        <v>200</v>
      </c>
      <c r="D316" s="88">
        <v>200</v>
      </c>
      <c r="E316" s="47"/>
      <c r="F316" s="33"/>
      <c r="G316" s="3"/>
    </row>
    <row r="317" spans="1:7" ht="15" customHeight="1">
      <c r="B317" s="49" t="s">
        <v>484</v>
      </c>
      <c r="C317" s="50" t="s">
        <v>7</v>
      </c>
      <c r="D317" s="87">
        <f>D318</f>
        <v>429.72</v>
      </c>
      <c r="E317" s="47"/>
      <c r="F317" s="33"/>
      <c r="G317" s="3"/>
    </row>
    <row r="318" spans="1:7" ht="39.75" customHeight="1">
      <c r="A318" s="53" t="s">
        <v>496</v>
      </c>
      <c r="B318" s="112" t="s">
        <v>485</v>
      </c>
      <c r="C318" s="111" t="s">
        <v>7</v>
      </c>
      <c r="D318" s="88">
        <f>D319</f>
        <v>429.72</v>
      </c>
      <c r="E318" s="47"/>
      <c r="F318" s="33"/>
      <c r="G318" s="3"/>
    </row>
    <row r="319" spans="1:7" ht="25.5" customHeight="1">
      <c r="A319" s="43"/>
      <c r="B319" s="112" t="s">
        <v>485</v>
      </c>
      <c r="C319" s="111">
        <v>400</v>
      </c>
      <c r="D319" s="88">
        <v>429.72</v>
      </c>
      <c r="E319" s="47"/>
      <c r="F319" s="33"/>
      <c r="G319" s="3"/>
    </row>
    <row r="320" spans="1:7" ht="39" customHeight="1">
      <c r="A320" s="5" t="s">
        <v>293</v>
      </c>
      <c r="B320" s="49" t="s">
        <v>377</v>
      </c>
      <c r="C320" s="50" t="s">
        <v>7</v>
      </c>
      <c r="D320" s="94">
        <f>D321</f>
        <v>40</v>
      </c>
      <c r="E320" s="47"/>
      <c r="F320" s="33"/>
      <c r="G320" s="3"/>
    </row>
    <row r="321" spans="1:7" ht="38.25" customHeight="1">
      <c r="A321" s="5" t="s">
        <v>70</v>
      </c>
      <c r="B321" s="40" t="s">
        <v>378</v>
      </c>
      <c r="C321" s="39" t="s">
        <v>7</v>
      </c>
      <c r="D321" s="95">
        <f>D322</f>
        <v>40</v>
      </c>
      <c r="E321" s="47"/>
      <c r="F321" s="33"/>
      <c r="G321" s="3"/>
    </row>
    <row r="322" spans="1:7" ht="25.5" customHeight="1">
      <c r="A322" s="43" t="s">
        <v>9</v>
      </c>
      <c r="B322" s="40" t="s">
        <v>378</v>
      </c>
      <c r="C322" s="39">
        <v>200</v>
      </c>
      <c r="D322" s="95">
        <v>40</v>
      </c>
      <c r="E322" s="47"/>
      <c r="F322" s="33"/>
      <c r="G322" s="3"/>
    </row>
    <row r="323" spans="1:7" ht="61.5" customHeight="1">
      <c r="A323" s="52" t="s">
        <v>294</v>
      </c>
      <c r="B323" s="49" t="s">
        <v>155</v>
      </c>
      <c r="C323" s="39" t="s">
        <v>7</v>
      </c>
      <c r="D323" s="94">
        <f>D324</f>
        <v>2539.88</v>
      </c>
      <c r="E323" s="47"/>
      <c r="F323" s="33"/>
      <c r="G323" s="3"/>
    </row>
    <row r="324" spans="1:7" ht="37.5" customHeight="1">
      <c r="A324" s="52" t="s">
        <v>295</v>
      </c>
      <c r="B324" s="49" t="s">
        <v>154</v>
      </c>
      <c r="C324" s="50" t="s">
        <v>7</v>
      </c>
      <c r="D324" s="94">
        <f>D325+D329+D331</f>
        <v>2539.88</v>
      </c>
      <c r="E324" s="47"/>
      <c r="F324" s="33"/>
      <c r="G324" s="3"/>
    </row>
    <row r="325" spans="1:7" ht="25.5" customHeight="1">
      <c r="A325" s="5" t="s">
        <v>15</v>
      </c>
      <c r="B325" s="40" t="s">
        <v>151</v>
      </c>
      <c r="C325" s="39" t="s">
        <v>7</v>
      </c>
      <c r="D325" s="95">
        <f>D326+D327+D328</f>
        <v>745.98</v>
      </c>
      <c r="E325" s="47"/>
      <c r="F325" s="33"/>
      <c r="G325" s="3"/>
    </row>
    <row r="326" spans="1:7" ht="61.5" customHeight="1">
      <c r="A326" s="5" t="s">
        <v>8</v>
      </c>
      <c r="B326" s="40" t="s">
        <v>151</v>
      </c>
      <c r="C326" s="39">
        <v>100</v>
      </c>
      <c r="D326" s="95">
        <v>21.12</v>
      </c>
      <c r="E326" s="47"/>
      <c r="F326" s="33"/>
      <c r="G326" s="3"/>
    </row>
    <row r="327" spans="1:7" ht="25.5" customHeight="1">
      <c r="A327" s="5" t="s">
        <v>9</v>
      </c>
      <c r="B327" s="40" t="s">
        <v>151</v>
      </c>
      <c r="C327" s="39">
        <v>200</v>
      </c>
      <c r="D327" s="95">
        <v>670.76</v>
      </c>
      <c r="E327" s="47"/>
      <c r="F327" s="33"/>
      <c r="G327" s="3"/>
    </row>
    <row r="328" spans="1:7" ht="25.5" customHeight="1">
      <c r="A328" s="5" t="s">
        <v>11</v>
      </c>
      <c r="B328" s="40" t="s">
        <v>151</v>
      </c>
      <c r="C328" s="39">
        <v>800</v>
      </c>
      <c r="D328" s="95">
        <v>54.1</v>
      </c>
      <c r="E328" s="47"/>
      <c r="F328" s="33"/>
      <c r="G328" s="3"/>
    </row>
    <row r="329" spans="1:7" ht="36" customHeight="1">
      <c r="A329" s="27" t="s">
        <v>16</v>
      </c>
      <c r="B329" s="40" t="s">
        <v>152</v>
      </c>
      <c r="C329" s="39" t="s">
        <v>7</v>
      </c>
      <c r="D329" s="95">
        <f>D330</f>
        <v>649.12</v>
      </c>
      <c r="E329" s="47"/>
      <c r="F329" s="33"/>
      <c r="G329" s="3"/>
    </row>
    <row r="330" spans="1:7" ht="60.75" customHeight="1">
      <c r="A330" s="5" t="s">
        <v>8</v>
      </c>
      <c r="B330" s="40" t="s">
        <v>152</v>
      </c>
      <c r="C330" s="39">
        <v>100</v>
      </c>
      <c r="D330" s="95">
        <v>649.12</v>
      </c>
      <c r="E330" s="47"/>
      <c r="F330" s="33"/>
      <c r="G330" s="3"/>
    </row>
    <row r="331" spans="1:7" ht="35.25" customHeight="1">
      <c r="A331" s="27" t="s">
        <v>21</v>
      </c>
      <c r="B331" s="40" t="s">
        <v>153</v>
      </c>
      <c r="C331" s="39" t="s">
        <v>7</v>
      </c>
      <c r="D331" s="88">
        <f>D332+D333</f>
        <v>1144.78</v>
      </c>
      <c r="E331" s="47"/>
      <c r="F331" s="33"/>
      <c r="G331" s="3"/>
    </row>
    <row r="332" spans="1:7" ht="63" customHeight="1">
      <c r="A332" s="5" t="s">
        <v>8</v>
      </c>
      <c r="B332" s="40" t="s">
        <v>153</v>
      </c>
      <c r="C332" s="39">
        <v>100</v>
      </c>
      <c r="D332" s="88">
        <v>918.51</v>
      </c>
      <c r="E332" s="47"/>
      <c r="F332" s="33"/>
      <c r="G332" s="3"/>
    </row>
    <row r="333" spans="1:7" ht="25.5" customHeight="1">
      <c r="A333" s="27" t="s">
        <v>9</v>
      </c>
      <c r="B333" s="40" t="s">
        <v>153</v>
      </c>
      <c r="C333" s="39">
        <v>200</v>
      </c>
      <c r="D333" s="88">
        <v>226.27</v>
      </c>
      <c r="E333" s="47"/>
      <c r="F333" s="33"/>
      <c r="G333" s="3"/>
    </row>
    <row r="334" spans="1:7" ht="81.75" customHeight="1">
      <c r="A334" s="48" t="s">
        <v>296</v>
      </c>
      <c r="B334" s="49" t="s">
        <v>122</v>
      </c>
      <c r="C334" s="50" t="s">
        <v>7</v>
      </c>
      <c r="D334" s="87">
        <f>D335+D350+D372+D375+D384+D391+D397+D406+D418</f>
        <v>780537.93000000017</v>
      </c>
      <c r="E334" s="47"/>
      <c r="F334" s="33"/>
      <c r="G334" s="3"/>
    </row>
    <row r="335" spans="1:7" ht="25.5" customHeight="1">
      <c r="A335" s="48" t="s">
        <v>213</v>
      </c>
      <c r="B335" s="49" t="s">
        <v>123</v>
      </c>
      <c r="C335" s="50"/>
      <c r="D335" s="87">
        <f>D336+D343+D347+D340</f>
        <v>288866.46000000002</v>
      </c>
      <c r="E335" s="47"/>
      <c r="F335" s="33"/>
      <c r="G335" s="3"/>
    </row>
    <row r="336" spans="1:7" ht="45" customHeight="1">
      <c r="A336" s="27" t="s">
        <v>114</v>
      </c>
      <c r="B336" s="40" t="s">
        <v>124</v>
      </c>
      <c r="C336" s="39" t="s">
        <v>7</v>
      </c>
      <c r="D336" s="88">
        <f>D337+D338+D339</f>
        <v>183479.11</v>
      </c>
      <c r="E336" s="47"/>
      <c r="F336" s="33"/>
      <c r="G336" s="3"/>
    </row>
    <row r="337" spans="1:7" ht="66.75" customHeight="1">
      <c r="A337" s="27" t="s">
        <v>17</v>
      </c>
      <c r="B337" s="40" t="s">
        <v>124</v>
      </c>
      <c r="C337" s="39">
        <v>100</v>
      </c>
      <c r="D337" s="88">
        <v>101847.92</v>
      </c>
      <c r="E337" s="47"/>
      <c r="F337" s="33"/>
      <c r="G337" s="3"/>
    </row>
    <row r="338" spans="1:7" ht="25.5" customHeight="1">
      <c r="A338" s="27" t="s">
        <v>9</v>
      </c>
      <c r="B338" s="40" t="s">
        <v>124</v>
      </c>
      <c r="C338" s="39">
        <v>200</v>
      </c>
      <c r="D338" s="88">
        <v>75156.61</v>
      </c>
      <c r="E338" s="47"/>
      <c r="F338" s="33"/>
      <c r="G338" s="3"/>
    </row>
    <row r="339" spans="1:7" ht="25.5" customHeight="1">
      <c r="A339" s="27" t="s">
        <v>11</v>
      </c>
      <c r="B339" s="40" t="s">
        <v>124</v>
      </c>
      <c r="C339" s="39">
        <v>800</v>
      </c>
      <c r="D339" s="88">
        <v>6474.58</v>
      </c>
      <c r="E339" s="47"/>
      <c r="F339" s="33"/>
      <c r="G339" s="3"/>
    </row>
    <row r="340" spans="1:7" ht="64.5" customHeight="1">
      <c r="A340" s="27" t="s">
        <v>118</v>
      </c>
      <c r="B340" s="40" t="s">
        <v>125</v>
      </c>
      <c r="C340" s="39" t="s">
        <v>7</v>
      </c>
      <c r="D340" s="88">
        <f>D341+D342</f>
        <v>9372.27</v>
      </c>
      <c r="E340" s="47"/>
      <c r="F340" s="33"/>
      <c r="G340" s="3"/>
    </row>
    <row r="341" spans="1:7" ht="25.5" customHeight="1">
      <c r="A341" s="27" t="s">
        <v>9</v>
      </c>
      <c r="B341" s="40" t="s">
        <v>125</v>
      </c>
      <c r="C341" s="39">
        <v>200</v>
      </c>
      <c r="D341" s="88">
        <v>138.5</v>
      </c>
      <c r="E341" s="47"/>
      <c r="F341" s="33"/>
      <c r="G341" s="3"/>
    </row>
    <row r="342" spans="1:7" ht="25.5" customHeight="1">
      <c r="A342" s="27" t="s">
        <v>10</v>
      </c>
      <c r="B342" s="40" t="s">
        <v>125</v>
      </c>
      <c r="C342" s="39">
        <v>300</v>
      </c>
      <c r="D342" s="88">
        <v>9233.77</v>
      </c>
      <c r="E342" s="47"/>
      <c r="F342" s="33"/>
      <c r="G342" s="3"/>
    </row>
    <row r="343" spans="1:7" ht="96.75" customHeight="1">
      <c r="A343" s="61" t="s">
        <v>190</v>
      </c>
      <c r="B343" s="40" t="s">
        <v>162</v>
      </c>
      <c r="C343" s="39" t="s">
        <v>7</v>
      </c>
      <c r="D343" s="88">
        <f>D344+D345+D346</f>
        <v>92155.39</v>
      </c>
      <c r="E343" s="47"/>
      <c r="F343" s="33"/>
      <c r="G343" s="3"/>
    </row>
    <row r="344" spans="1:7" ht="58.5" customHeight="1">
      <c r="A344" s="27" t="s">
        <v>17</v>
      </c>
      <c r="B344" s="40" t="s">
        <v>162</v>
      </c>
      <c r="C344" s="39">
        <v>100</v>
      </c>
      <c r="D344" s="88">
        <v>89836.3</v>
      </c>
      <c r="E344" s="47"/>
      <c r="F344" s="33"/>
      <c r="G344" s="3"/>
    </row>
    <row r="345" spans="1:7" ht="25.5" customHeight="1">
      <c r="A345" s="27" t="s">
        <v>9</v>
      </c>
      <c r="B345" s="40" t="s">
        <v>162</v>
      </c>
      <c r="C345" s="39">
        <v>200</v>
      </c>
      <c r="D345" s="88">
        <v>489</v>
      </c>
      <c r="E345" s="47"/>
      <c r="F345" s="33"/>
      <c r="G345" s="3"/>
    </row>
    <row r="346" spans="1:7" ht="25.5" customHeight="1">
      <c r="A346" s="27" t="s">
        <v>11</v>
      </c>
      <c r="B346" s="40" t="s">
        <v>162</v>
      </c>
      <c r="C346" s="39">
        <v>800</v>
      </c>
      <c r="D346" s="88">
        <v>1830.09</v>
      </c>
      <c r="E346" s="47"/>
      <c r="F346" s="33"/>
      <c r="G346" s="3"/>
    </row>
    <row r="347" spans="1:7" ht="81" customHeight="1">
      <c r="A347" s="27" t="s">
        <v>28</v>
      </c>
      <c r="B347" s="40" t="s">
        <v>126</v>
      </c>
      <c r="C347" s="39" t="s">
        <v>7</v>
      </c>
      <c r="D347" s="88">
        <f>D348+D349</f>
        <v>3859.69</v>
      </c>
      <c r="E347" s="47"/>
      <c r="F347" s="33"/>
      <c r="G347" s="3"/>
    </row>
    <row r="348" spans="1:7" ht="59.25" customHeight="1">
      <c r="A348" s="27" t="s">
        <v>17</v>
      </c>
      <c r="B348" s="40" t="s">
        <v>126</v>
      </c>
      <c r="C348" s="39">
        <v>100</v>
      </c>
      <c r="D348" s="88">
        <v>3065.6</v>
      </c>
      <c r="E348" s="47"/>
      <c r="F348" s="33"/>
      <c r="G348" s="3"/>
    </row>
    <row r="349" spans="1:7" ht="25.5" customHeight="1">
      <c r="A349" s="27" t="s">
        <v>10</v>
      </c>
      <c r="B349" s="40" t="s">
        <v>126</v>
      </c>
      <c r="C349" s="39">
        <v>300</v>
      </c>
      <c r="D349" s="88">
        <v>794.09</v>
      </c>
      <c r="E349" s="47"/>
      <c r="F349" s="33"/>
      <c r="G349" s="3"/>
    </row>
    <row r="350" spans="1:7" ht="25.5" customHeight="1">
      <c r="A350" s="48" t="s">
        <v>214</v>
      </c>
      <c r="B350" s="49" t="s">
        <v>127</v>
      </c>
      <c r="C350" s="50" t="s">
        <v>7</v>
      </c>
      <c r="D350" s="87">
        <f>D351+D358+D363+D366+D368+D370+D356</f>
        <v>393147.38</v>
      </c>
      <c r="E350" s="47"/>
      <c r="F350" s="33"/>
      <c r="G350" s="3"/>
    </row>
    <row r="351" spans="1:7" ht="34.5" customHeight="1">
      <c r="A351" s="27" t="s">
        <v>70</v>
      </c>
      <c r="B351" s="40" t="s">
        <v>128</v>
      </c>
      <c r="C351" s="39" t="s">
        <v>7</v>
      </c>
      <c r="D351" s="88">
        <f>D352+D353+D354+D355</f>
        <v>148467.87</v>
      </c>
      <c r="E351" s="47"/>
      <c r="F351" s="33"/>
      <c r="G351" s="3"/>
    </row>
    <row r="352" spans="1:7" ht="53.25" customHeight="1">
      <c r="A352" s="27" t="s">
        <v>17</v>
      </c>
      <c r="B352" s="40" t="s">
        <v>128</v>
      </c>
      <c r="C352" s="39">
        <v>100</v>
      </c>
      <c r="D352" s="88">
        <v>70979.600000000006</v>
      </c>
      <c r="E352" s="47"/>
      <c r="F352" s="33"/>
      <c r="G352" s="3"/>
    </row>
    <row r="353" spans="1:11" ht="25.5" customHeight="1">
      <c r="A353" s="27" t="s">
        <v>9</v>
      </c>
      <c r="B353" s="40" t="s">
        <v>128</v>
      </c>
      <c r="C353" s="39">
        <v>200</v>
      </c>
      <c r="D353" s="88">
        <v>69872.899999999994</v>
      </c>
      <c r="E353" s="47"/>
      <c r="F353" s="33"/>
      <c r="G353" s="3"/>
      <c r="K353" s="2">
        <v>1512</v>
      </c>
    </row>
    <row r="354" spans="1:11" ht="40.5" customHeight="1">
      <c r="A354" s="27" t="s">
        <v>27</v>
      </c>
      <c r="B354" s="40" t="s">
        <v>128</v>
      </c>
      <c r="C354" s="39">
        <v>600</v>
      </c>
      <c r="D354" s="88">
        <v>0</v>
      </c>
      <c r="E354" s="47"/>
      <c r="F354" s="33"/>
      <c r="G354" s="3"/>
    </row>
    <row r="355" spans="1:11" ht="25.5" customHeight="1">
      <c r="A355" s="27" t="s">
        <v>11</v>
      </c>
      <c r="B355" s="40" t="s">
        <v>128</v>
      </c>
      <c r="C355" s="39">
        <v>800</v>
      </c>
      <c r="D355" s="88">
        <v>7615.37</v>
      </c>
      <c r="E355" s="47"/>
      <c r="F355" s="33"/>
      <c r="G355" s="3"/>
    </row>
    <row r="356" spans="1:11" ht="45" customHeight="1">
      <c r="A356" s="78" t="s">
        <v>437</v>
      </c>
      <c r="B356" s="107" t="s">
        <v>425</v>
      </c>
      <c r="C356" s="106" t="s">
        <v>7</v>
      </c>
      <c r="D356" s="88">
        <f>D357</f>
        <v>4880.84</v>
      </c>
      <c r="E356" s="47"/>
      <c r="F356" s="33"/>
      <c r="G356" s="3"/>
    </row>
    <row r="357" spans="1:11" ht="25.5" customHeight="1">
      <c r="A357" s="102" t="s">
        <v>9</v>
      </c>
      <c r="B357" s="107" t="s">
        <v>425</v>
      </c>
      <c r="C357" s="106">
        <v>200</v>
      </c>
      <c r="D357" s="88">
        <v>4880.84</v>
      </c>
      <c r="E357" s="47"/>
      <c r="F357" s="33"/>
      <c r="G357" s="3"/>
    </row>
    <row r="358" spans="1:11" ht="158.25" customHeight="1">
      <c r="A358" s="61" t="s">
        <v>191</v>
      </c>
      <c r="B358" s="40" t="s">
        <v>163</v>
      </c>
      <c r="C358" s="39" t="s">
        <v>7</v>
      </c>
      <c r="D358" s="88">
        <f>D359+D360+D361+D362</f>
        <v>222891.61000000002</v>
      </c>
      <c r="E358" s="47"/>
      <c r="F358" s="33"/>
      <c r="G358" s="3"/>
    </row>
    <row r="359" spans="1:11" ht="63.75" customHeight="1">
      <c r="A359" s="27" t="s">
        <v>17</v>
      </c>
      <c r="B359" s="40" t="s">
        <v>163</v>
      </c>
      <c r="C359" s="39">
        <v>100</v>
      </c>
      <c r="D359" s="88">
        <v>214186.41</v>
      </c>
      <c r="E359" s="47"/>
      <c r="F359" s="33"/>
      <c r="G359" s="3"/>
    </row>
    <row r="360" spans="1:11" ht="25.5" customHeight="1">
      <c r="A360" s="27" t="s">
        <v>9</v>
      </c>
      <c r="B360" s="40" t="s">
        <v>163</v>
      </c>
      <c r="C360" s="39">
        <v>200</v>
      </c>
      <c r="D360" s="88">
        <v>4270</v>
      </c>
      <c r="E360" s="47"/>
      <c r="F360" s="33"/>
      <c r="G360" s="3"/>
    </row>
    <row r="361" spans="1:11" ht="41.25" customHeight="1">
      <c r="A361" s="27" t="s">
        <v>27</v>
      </c>
      <c r="B361" s="40" t="s">
        <v>163</v>
      </c>
      <c r="C361" s="39">
        <v>600</v>
      </c>
      <c r="D361" s="88">
        <v>0</v>
      </c>
      <c r="E361" s="47"/>
      <c r="F361" s="33"/>
      <c r="G361" s="3"/>
    </row>
    <row r="362" spans="1:11" ht="25.5" customHeight="1">
      <c r="A362" s="27" t="s">
        <v>11</v>
      </c>
      <c r="B362" s="40" t="s">
        <v>163</v>
      </c>
      <c r="C362" s="39">
        <v>800</v>
      </c>
      <c r="D362" s="88">
        <v>4435.2</v>
      </c>
      <c r="E362" s="47"/>
      <c r="F362" s="33"/>
      <c r="G362" s="3"/>
    </row>
    <row r="363" spans="1:11" ht="78.75" customHeight="1">
      <c r="A363" s="27" t="s">
        <v>28</v>
      </c>
      <c r="B363" s="40" t="s">
        <v>129</v>
      </c>
      <c r="C363" s="39" t="s">
        <v>7</v>
      </c>
      <c r="D363" s="88">
        <f>D364+D365</f>
        <v>6508.86</v>
      </c>
      <c r="E363" s="47"/>
      <c r="F363" s="33"/>
      <c r="G363" s="3"/>
    </row>
    <row r="364" spans="1:11" ht="59.25" customHeight="1">
      <c r="A364" s="27" t="s">
        <v>17</v>
      </c>
      <c r="B364" s="40" t="s">
        <v>129</v>
      </c>
      <c r="C364" s="39">
        <v>100</v>
      </c>
      <c r="D364" s="88">
        <v>5548.44</v>
      </c>
      <c r="E364" s="47"/>
      <c r="F364" s="33"/>
      <c r="G364" s="3"/>
    </row>
    <row r="365" spans="1:11" ht="25.5" customHeight="1">
      <c r="A365" s="27" t="s">
        <v>10</v>
      </c>
      <c r="B365" s="40" t="s">
        <v>129</v>
      </c>
      <c r="C365" s="39">
        <v>300</v>
      </c>
      <c r="D365" s="88">
        <v>960.42</v>
      </c>
      <c r="E365" s="47"/>
      <c r="F365" s="33"/>
      <c r="G365" s="3"/>
      <c r="J365" s="2">
        <v>600</v>
      </c>
    </row>
    <row r="366" spans="1:11" ht="51.75" customHeight="1">
      <c r="A366" s="78" t="s">
        <v>438</v>
      </c>
      <c r="B366" s="82" t="s">
        <v>425</v>
      </c>
      <c r="C366" s="39" t="s">
        <v>7</v>
      </c>
      <c r="D366" s="88">
        <f>D367</f>
        <v>1144.8900000000001</v>
      </c>
      <c r="E366" s="47"/>
      <c r="F366" s="33"/>
      <c r="G366" s="3"/>
    </row>
    <row r="367" spans="1:11" ht="25.5" customHeight="1">
      <c r="A367" s="78" t="s">
        <v>9</v>
      </c>
      <c r="B367" s="82" t="s">
        <v>425</v>
      </c>
      <c r="C367" s="39">
        <v>200</v>
      </c>
      <c r="D367" s="88">
        <v>1144.8900000000001</v>
      </c>
      <c r="E367" s="47"/>
      <c r="F367" s="33"/>
      <c r="G367" s="3"/>
    </row>
    <row r="368" spans="1:11" ht="39.75" customHeight="1">
      <c r="A368" s="78" t="s">
        <v>437</v>
      </c>
      <c r="B368" s="82" t="s">
        <v>426</v>
      </c>
      <c r="C368" s="39" t="s">
        <v>7</v>
      </c>
      <c r="D368" s="88">
        <f>D369</f>
        <v>6883.04</v>
      </c>
      <c r="E368" s="47"/>
      <c r="F368" s="33"/>
      <c r="G368" s="3"/>
    </row>
    <row r="369" spans="1:7" ht="25.5" customHeight="1">
      <c r="A369" s="78" t="s">
        <v>9</v>
      </c>
      <c r="B369" s="82" t="s">
        <v>426</v>
      </c>
      <c r="C369" s="39">
        <v>200</v>
      </c>
      <c r="D369" s="88">
        <v>6883.04</v>
      </c>
      <c r="E369" s="47"/>
      <c r="F369" s="33"/>
      <c r="G369" s="3"/>
    </row>
    <row r="370" spans="1:7" ht="42.75" customHeight="1">
      <c r="A370" s="78" t="s">
        <v>439</v>
      </c>
      <c r="B370" s="82" t="s">
        <v>427</v>
      </c>
      <c r="C370" s="39" t="s">
        <v>7</v>
      </c>
      <c r="D370" s="88">
        <f>D371</f>
        <v>2370.27</v>
      </c>
      <c r="E370" s="47"/>
      <c r="F370" s="33"/>
      <c r="G370" s="3"/>
    </row>
    <row r="371" spans="1:7" ht="25.5" customHeight="1">
      <c r="A371" s="78" t="s">
        <v>9</v>
      </c>
      <c r="B371" s="82" t="s">
        <v>427</v>
      </c>
      <c r="C371" s="39">
        <v>200</v>
      </c>
      <c r="D371" s="88">
        <v>2370.27</v>
      </c>
      <c r="E371" s="47"/>
      <c r="F371" s="33"/>
      <c r="G371" s="3"/>
    </row>
    <row r="372" spans="1:7" ht="40.5" customHeight="1">
      <c r="A372" s="48" t="s">
        <v>215</v>
      </c>
      <c r="B372" s="49" t="s">
        <v>130</v>
      </c>
      <c r="C372" s="50" t="s">
        <v>7</v>
      </c>
      <c r="D372" s="87">
        <f>D373</f>
        <v>0</v>
      </c>
      <c r="E372" s="47"/>
      <c r="F372" s="33"/>
      <c r="G372" s="3"/>
    </row>
    <row r="373" spans="1:7" ht="48" customHeight="1">
      <c r="A373" s="27" t="s">
        <v>114</v>
      </c>
      <c r="B373" s="40" t="s">
        <v>131</v>
      </c>
      <c r="C373" s="39" t="s">
        <v>7</v>
      </c>
      <c r="D373" s="88">
        <f>D374</f>
        <v>0</v>
      </c>
      <c r="E373" s="47"/>
      <c r="F373" s="33"/>
      <c r="G373" s="3"/>
    </row>
    <row r="374" spans="1:7" ht="38.25" customHeight="1">
      <c r="A374" s="27" t="s">
        <v>27</v>
      </c>
      <c r="B374" s="40" t="s">
        <v>131</v>
      </c>
      <c r="C374" s="39">
        <v>600</v>
      </c>
      <c r="D374" s="88">
        <v>0</v>
      </c>
      <c r="E374" s="47"/>
      <c r="F374" s="33"/>
      <c r="G374" s="3"/>
    </row>
    <row r="375" spans="1:7" ht="39.75" customHeight="1">
      <c r="A375" s="48" t="s">
        <v>445</v>
      </c>
      <c r="B375" s="49" t="s">
        <v>132</v>
      </c>
      <c r="C375" s="50" t="s">
        <v>7</v>
      </c>
      <c r="D375" s="87">
        <f>D376+D382</f>
        <v>38965.280000000006</v>
      </c>
      <c r="E375" s="47"/>
      <c r="F375" s="33"/>
      <c r="G375" s="3"/>
    </row>
    <row r="376" spans="1:7" ht="39.75" customHeight="1">
      <c r="A376" s="27" t="s">
        <v>114</v>
      </c>
      <c r="B376" s="40" t="s">
        <v>133</v>
      </c>
      <c r="C376" s="39" t="s">
        <v>7</v>
      </c>
      <c r="D376" s="88">
        <f>D377+D378+D380+D381+D379</f>
        <v>36693.840000000004</v>
      </c>
      <c r="E376" s="47"/>
      <c r="F376" s="33"/>
      <c r="G376" s="3"/>
    </row>
    <row r="377" spans="1:7" ht="55.5" customHeight="1">
      <c r="A377" s="27" t="s">
        <v>17</v>
      </c>
      <c r="B377" s="40" t="s">
        <v>133</v>
      </c>
      <c r="C377" s="39">
        <v>100</v>
      </c>
      <c r="D377" s="88">
        <v>32720.22</v>
      </c>
      <c r="E377" s="47"/>
      <c r="F377" s="33"/>
      <c r="G377" s="3"/>
    </row>
    <row r="378" spans="1:7" ht="25.5" customHeight="1">
      <c r="A378" s="27" t="s">
        <v>9</v>
      </c>
      <c r="B378" s="40" t="s">
        <v>133</v>
      </c>
      <c r="C378" s="39">
        <v>200</v>
      </c>
      <c r="D378" s="88">
        <v>3620.07</v>
      </c>
      <c r="E378" s="47"/>
      <c r="F378" s="33"/>
      <c r="G378" s="3"/>
    </row>
    <row r="379" spans="1:7" ht="25.5" customHeight="1">
      <c r="A379" s="27" t="s">
        <v>10</v>
      </c>
      <c r="B379" s="40" t="s">
        <v>133</v>
      </c>
      <c r="C379" s="39">
        <v>300</v>
      </c>
      <c r="D379" s="88">
        <v>0</v>
      </c>
      <c r="E379" s="47"/>
      <c r="F379" s="33"/>
      <c r="G379" s="3"/>
    </row>
    <row r="380" spans="1:7" ht="41.25" customHeight="1">
      <c r="A380" s="42" t="s">
        <v>46</v>
      </c>
      <c r="B380" s="40" t="s">
        <v>133</v>
      </c>
      <c r="C380" s="39">
        <v>600</v>
      </c>
      <c r="D380" s="88">
        <v>0</v>
      </c>
      <c r="E380" s="47"/>
      <c r="F380" s="33"/>
      <c r="G380" s="3"/>
    </row>
    <row r="381" spans="1:7" ht="25.5" customHeight="1">
      <c r="A381" s="27" t="s">
        <v>11</v>
      </c>
      <c r="B381" s="40" t="s">
        <v>133</v>
      </c>
      <c r="C381" s="39">
        <v>800</v>
      </c>
      <c r="D381" s="88">
        <v>353.55</v>
      </c>
      <c r="E381" s="47"/>
      <c r="F381" s="33"/>
      <c r="G381" s="3"/>
    </row>
    <row r="382" spans="1:7" ht="41.25" customHeight="1">
      <c r="A382" s="27" t="s">
        <v>437</v>
      </c>
      <c r="B382" s="82" t="s">
        <v>491</v>
      </c>
      <c r="C382" s="111" t="s">
        <v>7</v>
      </c>
      <c r="D382" s="88">
        <f>D383</f>
        <v>2271.44</v>
      </c>
      <c r="E382" s="47"/>
      <c r="F382" s="33"/>
      <c r="G382" s="3"/>
    </row>
    <row r="383" spans="1:7" ht="25.5" customHeight="1">
      <c r="A383" s="27" t="s">
        <v>9</v>
      </c>
      <c r="B383" s="82" t="s">
        <v>491</v>
      </c>
      <c r="C383" s="111">
        <v>200</v>
      </c>
      <c r="D383" s="88">
        <v>2271.44</v>
      </c>
      <c r="E383" s="47"/>
      <c r="F383" s="33"/>
      <c r="G383" s="3"/>
    </row>
    <row r="384" spans="1:7" ht="44.25" customHeight="1">
      <c r="A384" s="48" t="s">
        <v>216</v>
      </c>
      <c r="B384" s="49" t="s">
        <v>134</v>
      </c>
      <c r="C384" s="50" t="s">
        <v>7</v>
      </c>
      <c r="D384" s="87">
        <f>D387+D385</f>
        <v>2040.8699999999997</v>
      </c>
      <c r="E384" s="47"/>
      <c r="F384" s="33"/>
      <c r="G384" s="3"/>
    </row>
    <row r="385" spans="1:11" ht="25.5" customHeight="1">
      <c r="A385" s="27" t="s">
        <v>115</v>
      </c>
      <c r="B385" s="40" t="s">
        <v>135</v>
      </c>
      <c r="C385" s="50" t="s">
        <v>7</v>
      </c>
      <c r="D385" s="88">
        <f>D386</f>
        <v>160</v>
      </c>
      <c r="E385" s="47"/>
      <c r="F385" s="33"/>
      <c r="G385" s="3"/>
    </row>
    <row r="386" spans="1:11" ht="25.5" customHeight="1">
      <c r="A386" s="27" t="s">
        <v>9</v>
      </c>
      <c r="B386" s="40" t="s">
        <v>135</v>
      </c>
      <c r="C386" s="39">
        <v>200</v>
      </c>
      <c r="D386" s="88">
        <v>160</v>
      </c>
      <c r="E386" s="47"/>
      <c r="F386" s="33"/>
      <c r="G386" s="3"/>
    </row>
    <row r="387" spans="1:11" ht="44.25" customHeight="1">
      <c r="A387" s="27" t="s">
        <v>70</v>
      </c>
      <c r="B387" s="40" t="s">
        <v>136</v>
      </c>
      <c r="C387" s="50" t="s">
        <v>7</v>
      </c>
      <c r="D387" s="88">
        <f>D388+D389+D390</f>
        <v>1880.8699999999997</v>
      </c>
      <c r="E387" s="47"/>
      <c r="F387" s="33"/>
      <c r="G387" s="3"/>
    </row>
    <row r="388" spans="1:11" ht="57.75" customHeight="1">
      <c r="A388" s="27" t="s">
        <v>17</v>
      </c>
      <c r="B388" s="40" t="s">
        <v>136</v>
      </c>
      <c r="C388" s="39">
        <v>100</v>
      </c>
      <c r="D388" s="88">
        <v>1320.36</v>
      </c>
      <c r="E388" s="47"/>
      <c r="F388" s="33"/>
      <c r="G388" s="3"/>
    </row>
    <row r="389" spans="1:11" ht="25.5" customHeight="1">
      <c r="A389" s="27" t="s">
        <v>9</v>
      </c>
      <c r="B389" s="40" t="s">
        <v>136</v>
      </c>
      <c r="C389" s="39">
        <v>200</v>
      </c>
      <c r="D389" s="88">
        <v>557.9</v>
      </c>
      <c r="E389" s="47"/>
      <c r="F389" s="33"/>
      <c r="G389" s="3"/>
      <c r="K389" s="2">
        <v>50</v>
      </c>
    </row>
    <row r="390" spans="1:11" ht="25.5" customHeight="1">
      <c r="A390" s="27" t="s">
        <v>11</v>
      </c>
      <c r="B390" s="40" t="s">
        <v>136</v>
      </c>
      <c r="C390" s="39">
        <v>800</v>
      </c>
      <c r="D390" s="88">
        <v>2.61</v>
      </c>
      <c r="E390" s="47"/>
      <c r="F390" s="33"/>
      <c r="G390" s="3"/>
    </row>
    <row r="391" spans="1:11" ht="39" customHeight="1">
      <c r="A391" s="48" t="s">
        <v>297</v>
      </c>
      <c r="B391" s="49" t="s">
        <v>137</v>
      </c>
      <c r="C391" s="50" t="s">
        <v>7</v>
      </c>
      <c r="D391" s="87">
        <f>D392</f>
        <v>5591.06</v>
      </c>
      <c r="E391" s="47"/>
      <c r="F391" s="33"/>
      <c r="G391" s="3"/>
    </row>
    <row r="392" spans="1:11" ht="41.25" customHeight="1">
      <c r="A392" s="27" t="s">
        <v>70</v>
      </c>
      <c r="B392" s="40" t="s">
        <v>138</v>
      </c>
      <c r="C392" s="50" t="s">
        <v>7</v>
      </c>
      <c r="D392" s="88">
        <f>D396+D393+D394+D395</f>
        <v>5591.06</v>
      </c>
      <c r="E392" s="47"/>
      <c r="F392" s="33"/>
      <c r="G392" s="3"/>
    </row>
    <row r="393" spans="1:11" ht="41.25" customHeight="1">
      <c r="A393" s="27" t="s">
        <v>17</v>
      </c>
      <c r="B393" s="40" t="s">
        <v>138</v>
      </c>
      <c r="C393" s="39">
        <v>100</v>
      </c>
      <c r="D393" s="88">
        <v>2336.48</v>
      </c>
      <c r="E393" s="47"/>
      <c r="F393" s="33"/>
      <c r="G393" s="3"/>
    </row>
    <row r="394" spans="1:11" ht="33" customHeight="1">
      <c r="A394" s="27" t="s">
        <v>9</v>
      </c>
      <c r="B394" s="40" t="s">
        <v>138</v>
      </c>
      <c r="C394" s="39">
        <v>200</v>
      </c>
      <c r="D394" s="88">
        <v>3108.36</v>
      </c>
      <c r="E394" s="47"/>
      <c r="F394" s="33"/>
      <c r="G394" s="3"/>
      <c r="K394" s="2">
        <v>78</v>
      </c>
    </row>
    <row r="395" spans="1:11" ht="30.75" customHeight="1">
      <c r="A395" s="27" t="s">
        <v>11</v>
      </c>
      <c r="B395" s="40" t="s">
        <v>138</v>
      </c>
      <c r="C395" s="39">
        <v>800</v>
      </c>
      <c r="D395" s="88">
        <v>146.22</v>
      </c>
      <c r="E395" s="47"/>
      <c r="F395" s="33"/>
      <c r="G395" s="3"/>
    </row>
    <row r="396" spans="1:11" ht="39.75" customHeight="1">
      <c r="A396" s="42" t="s">
        <v>46</v>
      </c>
      <c r="B396" s="40" t="s">
        <v>138</v>
      </c>
      <c r="C396" s="39">
        <v>600</v>
      </c>
      <c r="D396" s="88">
        <v>0</v>
      </c>
      <c r="E396" s="47"/>
      <c r="F396" s="33"/>
      <c r="G396" s="3"/>
    </row>
    <row r="397" spans="1:11" ht="39.75" customHeight="1">
      <c r="A397" s="48" t="s">
        <v>217</v>
      </c>
      <c r="B397" s="49" t="s">
        <v>139</v>
      </c>
      <c r="C397" s="50" t="s">
        <v>7</v>
      </c>
      <c r="D397" s="87">
        <f>D398+D402</f>
        <v>5522.99</v>
      </c>
      <c r="E397" s="47"/>
      <c r="F397" s="33"/>
      <c r="G397" s="3"/>
    </row>
    <row r="398" spans="1:11" ht="39.75" customHeight="1">
      <c r="A398" s="27" t="s">
        <v>116</v>
      </c>
      <c r="B398" s="40" t="s">
        <v>140</v>
      </c>
      <c r="C398" s="50" t="s">
        <v>7</v>
      </c>
      <c r="D398" s="88">
        <f>D401+D400+D399</f>
        <v>624.98</v>
      </c>
      <c r="E398" s="47"/>
      <c r="F398" s="33"/>
      <c r="G398" s="3"/>
    </row>
    <row r="399" spans="1:11" ht="39.75" customHeight="1">
      <c r="A399" s="27" t="s">
        <v>17</v>
      </c>
      <c r="B399" s="40" t="s">
        <v>140</v>
      </c>
      <c r="C399" s="39">
        <v>100</v>
      </c>
      <c r="D399" s="88">
        <v>0</v>
      </c>
      <c r="E399" s="47"/>
      <c r="F399" s="33"/>
      <c r="G399" s="3"/>
    </row>
    <row r="400" spans="1:11" ht="21" customHeight="1">
      <c r="A400" s="27" t="s">
        <v>9</v>
      </c>
      <c r="B400" s="40" t="s">
        <v>140</v>
      </c>
      <c r="C400" s="39">
        <v>200</v>
      </c>
      <c r="D400" s="88">
        <v>624.98</v>
      </c>
      <c r="E400" s="47"/>
      <c r="F400" s="33"/>
      <c r="G400" s="3"/>
    </row>
    <row r="401" spans="1:11" ht="39.75" customHeight="1">
      <c r="A401" s="42" t="s">
        <v>46</v>
      </c>
      <c r="B401" s="40" t="s">
        <v>140</v>
      </c>
      <c r="C401" s="39">
        <v>600</v>
      </c>
      <c r="D401" s="88">
        <v>0</v>
      </c>
      <c r="E401" s="47"/>
      <c r="F401" s="33"/>
      <c r="G401" s="3"/>
    </row>
    <row r="402" spans="1:11" ht="39.75" customHeight="1">
      <c r="A402" s="42" t="s">
        <v>161</v>
      </c>
      <c r="B402" s="40" t="s">
        <v>141</v>
      </c>
      <c r="C402" s="50" t="s">
        <v>7</v>
      </c>
      <c r="D402" s="88">
        <f>D403+D404+D405</f>
        <v>4898.01</v>
      </c>
      <c r="E402" s="47"/>
      <c r="F402" s="33"/>
      <c r="G402" s="3"/>
    </row>
    <row r="403" spans="1:11" ht="26.25" customHeight="1">
      <c r="A403" s="27" t="s">
        <v>9</v>
      </c>
      <c r="B403" s="40" t="s">
        <v>141</v>
      </c>
      <c r="C403" s="39">
        <v>200</v>
      </c>
      <c r="D403" s="88">
        <v>4034.01</v>
      </c>
      <c r="E403" s="47"/>
      <c r="F403" s="33"/>
      <c r="G403" s="3"/>
    </row>
    <row r="404" spans="1:11" ht="24.75" customHeight="1">
      <c r="A404" s="42" t="s">
        <v>10</v>
      </c>
      <c r="B404" s="40" t="s">
        <v>141</v>
      </c>
      <c r="C404" s="39">
        <v>300</v>
      </c>
      <c r="D404" s="88">
        <v>864</v>
      </c>
      <c r="E404" s="47"/>
      <c r="F404" s="33"/>
      <c r="G404" s="3"/>
    </row>
    <row r="405" spans="1:11" ht="39.75" customHeight="1">
      <c r="A405" s="42" t="s">
        <v>46</v>
      </c>
      <c r="B405" s="40" t="s">
        <v>141</v>
      </c>
      <c r="C405" s="39">
        <v>600</v>
      </c>
      <c r="D405" s="88">
        <v>0</v>
      </c>
      <c r="E405" s="47"/>
      <c r="F405" s="33"/>
      <c r="G405" s="3"/>
    </row>
    <row r="406" spans="1:11" ht="39.75" customHeight="1">
      <c r="A406" s="48" t="s">
        <v>218</v>
      </c>
      <c r="B406" s="49" t="s">
        <v>142</v>
      </c>
      <c r="C406" s="50" t="s">
        <v>7</v>
      </c>
      <c r="D406" s="87">
        <f>D407+D411+D413</f>
        <v>16467.75</v>
      </c>
      <c r="E406" s="47"/>
      <c r="F406" s="33"/>
      <c r="G406" s="3"/>
    </row>
    <row r="407" spans="1:11" ht="29.25" customHeight="1">
      <c r="A407" s="27" t="s">
        <v>15</v>
      </c>
      <c r="B407" s="40" t="s">
        <v>143</v>
      </c>
      <c r="C407" s="39" t="s">
        <v>7</v>
      </c>
      <c r="D407" s="88">
        <f>D408+D409+D410</f>
        <v>700.31</v>
      </c>
      <c r="E407" s="47"/>
      <c r="F407" s="33"/>
      <c r="G407" s="3"/>
    </row>
    <row r="408" spans="1:11" ht="55.5" customHeight="1">
      <c r="A408" s="27" t="s">
        <v>17</v>
      </c>
      <c r="B408" s="40" t="s">
        <v>143</v>
      </c>
      <c r="C408" s="39">
        <v>100</v>
      </c>
      <c r="D408" s="88">
        <v>127.43</v>
      </c>
      <c r="E408" s="47"/>
      <c r="F408" s="33"/>
      <c r="G408" s="3"/>
    </row>
    <row r="409" spans="1:11" ht="24" customHeight="1">
      <c r="A409" s="27" t="s">
        <v>9</v>
      </c>
      <c r="B409" s="40" t="s">
        <v>143</v>
      </c>
      <c r="C409" s="39">
        <v>200</v>
      </c>
      <c r="D409" s="88">
        <v>568.83000000000004</v>
      </c>
      <c r="E409" s="47"/>
      <c r="F409" s="33"/>
      <c r="G409" s="3"/>
      <c r="K409" s="2">
        <v>60</v>
      </c>
    </row>
    <row r="410" spans="1:11" ht="25.5" customHeight="1">
      <c r="A410" s="27" t="s">
        <v>11</v>
      </c>
      <c r="B410" s="40" t="s">
        <v>143</v>
      </c>
      <c r="C410" s="39">
        <v>800</v>
      </c>
      <c r="D410" s="88">
        <v>4.05</v>
      </c>
      <c r="E410" s="47"/>
      <c r="F410" s="33"/>
      <c r="G410" s="3"/>
    </row>
    <row r="411" spans="1:11" ht="58.5" customHeight="1">
      <c r="A411" s="27" t="s">
        <v>17</v>
      </c>
      <c r="B411" s="40" t="s">
        <v>144</v>
      </c>
      <c r="C411" s="39" t="s">
        <v>7</v>
      </c>
      <c r="D411" s="88">
        <f>D412</f>
        <v>4177.9799999999996</v>
      </c>
      <c r="E411" s="47"/>
      <c r="F411" s="33"/>
      <c r="G411" s="3"/>
    </row>
    <row r="412" spans="1:11" ht="39.75" customHeight="1">
      <c r="A412" s="27" t="s">
        <v>26</v>
      </c>
      <c r="B412" s="40" t="s">
        <v>144</v>
      </c>
      <c r="C412" s="39">
        <v>100</v>
      </c>
      <c r="D412" s="88">
        <v>4177.9799999999996</v>
      </c>
      <c r="E412" s="47"/>
      <c r="F412" s="33"/>
      <c r="G412" s="3"/>
    </row>
    <row r="413" spans="1:11" ht="39.75" customHeight="1">
      <c r="A413" s="27" t="s">
        <v>70</v>
      </c>
      <c r="B413" s="40" t="s">
        <v>145</v>
      </c>
      <c r="C413" s="39" t="s">
        <v>7</v>
      </c>
      <c r="D413" s="88">
        <f>D414+D415+D416+D417</f>
        <v>11589.46</v>
      </c>
      <c r="E413" s="47"/>
      <c r="F413" s="33"/>
      <c r="G413" s="3"/>
    </row>
    <row r="414" spans="1:11" ht="59.25" customHeight="1">
      <c r="A414" s="27" t="s">
        <v>17</v>
      </c>
      <c r="B414" s="40" t="s">
        <v>145</v>
      </c>
      <c r="C414" s="39">
        <v>100</v>
      </c>
      <c r="D414" s="88">
        <v>9294.7199999999993</v>
      </c>
      <c r="E414" s="47"/>
      <c r="F414" s="33"/>
      <c r="G414" s="3"/>
    </row>
    <row r="415" spans="1:11" ht="26.25" customHeight="1">
      <c r="A415" s="27" t="s">
        <v>9</v>
      </c>
      <c r="B415" s="40" t="s">
        <v>145</v>
      </c>
      <c r="C415" s="39">
        <v>200</v>
      </c>
      <c r="D415" s="88">
        <v>2279.98</v>
      </c>
      <c r="E415" s="47"/>
      <c r="F415" s="33"/>
      <c r="G415" s="3"/>
      <c r="K415" s="2">
        <v>300</v>
      </c>
    </row>
    <row r="416" spans="1:11" ht="21.75" customHeight="1">
      <c r="A416" s="27" t="s">
        <v>10</v>
      </c>
      <c r="B416" s="40" t="s">
        <v>145</v>
      </c>
      <c r="C416" s="39">
        <v>300</v>
      </c>
      <c r="D416" s="88">
        <v>0</v>
      </c>
      <c r="E416" s="47"/>
      <c r="F416" s="33"/>
      <c r="G416" s="3"/>
    </row>
    <row r="417" spans="1:7" ht="24" customHeight="1">
      <c r="A417" s="27" t="s">
        <v>11</v>
      </c>
      <c r="B417" s="40" t="s">
        <v>145</v>
      </c>
      <c r="C417" s="39">
        <v>800</v>
      </c>
      <c r="D417" s="88">
        <v>14.76</v>
      </c>
      <c r="E417" s="47"/>
      <c r="F417" s="33"/>
      <c r="G417" s="3"/>
    </row>
    <row r="418" spans="1:7" ht="39.75" customHeight="1">
      <c r="A418" s="48" t="s">
        <v>219</v>
      </c>
      <c r="B418" s="49" t="s">
        <v>146</v>
      </c>
      <c r="C418" s="39" t="s">
        <v>7</v>
      </c>
      <c r="D418" s="87">
        <f>D419+D421+D424+D427</f>
        <v>29936.140000000003</v>
      </c>
      <c r="E418" s="47"/>
      <c r="F418" s="33"/>
      <c r="G418" s="3"/>
    </row>
    <row r="419" spans="1:7" ht="26.25" customHeight="1">
      <c r="A419" s="27" t="s">
        <v>177</v>
      </c>
      <c r="B419" s="40" t="s">
        <v>298</v>
      </c>
      <c r="C419" s="39" t="s">
        <v>7</v>
      </c>
      <c r="D419" s="88">
        <f>D420</f>
        <v>12790.28</v>
      </c>
      <c r="E419" s="47"/>
      <c r="F419" s="33"/>
      <c r="G419" s="3"/>
    </row>
    <row r="420" spans="1:7" ht="24" customHeight="1">
      <c r="A420" s="27" t="s">
        <v>10</v>
      </c>
      <c r="B420" s="40" t="s">
        <v>298</v>
      </c>
      <c r="C420" s="39">
        <v>300</v>
      </c>
      <c r="D420" s="88">
        <v>12790.28</v>
      </c>
      <c r="E420" s="47"/>
      <c r="F420" s="33"/>
      <c r="G420" s="3"/>
    </row>
    <row r="421" spans="1:7" ht="57" customHeight="1">
      <c r="A421" s="27" t="s">
        <v>178</v>
      </c>
      <c r="B421" s="40" t="s">
        <v>299</v>
      </c>
      <c r="C421" s="39" t="s">
        <v>7</v>
      </c>
      <c r="D421" s="88">
        <f>D422+D423</f>
        <v>15249.77</v>
      </c>
      <c r="E421" s="47"/>
      <c r="F421" s="33"/>
      <c r="G421" s="3"/>
    </row>
    <row r="422" spans="1:7" ht="24" customHeight="1">
      <c r="A422" s="27" t="s">
        <v>9</v>
      </c>
      <c r="B422" s="40" t="s">
        <v>299</v>
      </c>
      <c r="C422" s="39">
        <v>200</v>
      </c>
      <c r="D422" s="88"/>
      <c r="E422" s="47"/>
      <c r="F422" s="33"/>
      <c r="G422" s="3"/>
    </row>
    <row r="423" spans="1:7" ht="24" customHeight="1">
      <c r="A423" s="27" t="s">
        <v>10</v>
      </c>
      <c r="B423" s="40" t="s">
        <v>299</v>
      </c>
      <c r="C423" s="39">
        <v>300</v>
      </c>
      <c r="D423" s="88">
        <v>15249.77</v>
      </c>
      <c r="E423" s="47"/>
      <c r="F423" s="33"/>
      <c r="G423" s="3"/>
    </row>
    <row r="424" spans="1:7" ht="39.75" customHeight="1">
      <c r="A424" s="27" t="s">
        <v>181</v>
      </c>
      <c r="B424" s="40" t="s">
        <v>147</v>
      </c>
      <c r="C424" s="39" t="s">
        <v>7</v>
      </c>
      <c r="D424" s="88">
        <f>D425+D426</f>
        <v>1446.0900000000001</v>
      </c>
      <c r="E424" s="47"/>
      <c r="F424" s="33"/>
      <c r="G424" s="3"/>
    </row>
    <row r="425" spans="1:7" ht="61.5" customHeight="1">
      <c r="A425" s="27" t="s">
        <v>17</v>
      </c>
      <c r="B425" s="40" t="s">
        <v>147</v>
      </c>
      <c r="C425" s="39">
        <v>100</v>
      </c>
      <c r="D425" s="88">
        <v>1249.93</v>
      </c>
      <c r="E425" s="47"/>
      <c r="F425" s="33"/>
      <c r="G425" s="3"/>
    </row>
    <row r="426" spans="1:7" ht="24" customHeight="1">
      <c r="A426" s="27" t="s">
        <v>9</v>
      </c>
      <c r="B426" s="40" t="s">
        <v>147</v>
      </c>
      <c r="C426" s="39">
        <v>200</v>
      </c>
      <c r="D426" s="88">
        <v>196.16</v>
      </c>
      <c r="E426" s="47"/>
      <c r="F426" s="33"/>
      <c r="G426" s="3"/>
    </row>
    <row r="427" spans="1:7" ht="24" customHeight="1">
      <c r="A427" s="27" t="s">
        <v>179</v>
      </c>
      <c r="B427" s="40" t="s">
        <v>180</v>
      </c>
      <c r="C427" s="39" t="s">
        <v>7</v>
      </c>
      <c r="D427" s="88">
        <f>D428</f>
        <v>450</v>
      </c>
      <c r="E427" s="47"/>
      <c r="F427" s="33"/>
      <c r="G427" s="3"/>
    </row>
    <row r="428" spans="1:7" ht="24" customHeight="1">
      <c r="A428" s="27" t="s">
        <v>10</v>
      </c>
      <c r="B428" s="40" t="s">
        <v>180</v>
      </c>
      <c r="C428" s="39">
        <v>300</v>
      </c>
      <c r="D428" s="88">
        <v>450</v>
      </c>
      <c r="E428" s="47"/>
      <c r="F428" s="33"/>
      <c r="G428" s="3"/>
    </row>
    <row r="429" spans="1:7" ht="84" customHeight="1">
      <c r="A429" s="48" t="s">
        <v>300</v>
      </c>
      <c r="B429" s="49" t="s">
        <v>301</v>
      </c>
      <c r="C429" s="50" t="s">
        <v>7</v>
      </c>
      <c r="D429" s="87">
        <f>D430</f>
        <v>11147.16</v>
      </c>
      <c r="E429" s="47"/>
      <c r="F429" s="33"/>
      <c r="G429" s="3"/>
    </row>
    <row r="430" spans="1:7" ht="38.25" customHeight="1">
      <c r="A430" s="27" t="s">
        <v>302</v>
      </c>
      <c r="B430" s="40" t="s">
        <v>303</v>
      </c>
      <c r="C430" s="39" t="s">
        <v>7</v>
      </c>
      <c r="D430" s="88">
        <f>D431+D435</f>
        <v>11147.16</v>
      </c>
      <c r="E430" s="47"/>
      <c r="F430" s="33"/>
      <c r="G430" s="3"/>
    </row>
    <row r="431" spans="1:7" ht="24" customHeight="1">
      <c r="A431" s="27" t="s">
        <v>30</v>
      </c>
      <c r="B431" s="40" t="s">
        <v>304</v>
      </c>
      <c r="C431" s="39" t="s">
        <v>7</v>
      </c>
      <c r="D431" s="88">
        <f>D432+D433+D434</f>
        <v>1530.5900000000001</v>
      </c>
      <c r="E431" s="47"/>
      <c r="F431" s="33"/>
      <c r="G431" s="3"/>
    </row>
    <row r="432" spans="1:7" ht="60" customHeight="1">
      <c r="A432" s="27" t="s">
        <v>17</v>
      </c>
      <c r="B432" s="40" t="s">
        <v>304</v>
      </c>
      <c r="C432" s="39">
        <v>100</v>
      </c>
      <c r="D432" s="88">
        <v>385.43</v>
      </c>
      <c r="E432" s="47"/>
      <c r="F432" s="33"/>
      <c r="G432" s="3"/>
    </row>
    <row r="433" spans="1:7" ht="27" customHeight="1">
      <c r="A433" s="27" t="s">
        <v>9</v>
      </c>
      <c r="B433" s="40" t="s">
        <v>304</v>
      </c>
      <c r="C433" s="39">
        <v>200</v>
      </c>
      <c r="D433" s="88">
        <v>1135.1600000000001</v>
      </c>
      <c r="E433" s="47"/>
      <c r="F433" s="33"/>
      <c r="G433" s="3"/>
    </row>
    <row r="434" spans="1:7" ht="24" customHeight="1">
      <c r="A434" s="27" t="s">
        <v>11</v>
      </c>
      <c r="B434" s="40" t="s">
        <v>304</v>
      </c>
      <c r="C434" s="39">
        <v>800</v>
      </c>
      <c r="D434" s="88">
        <v>10</v>
      </c>
      <c r="E434" s="47"/>
      <c r="F434" s="33"/>
      <c r="G434" s="3"/>
    </row>
    <row r="435" spans="1:7" ht="42" customHeight="1">
      <c r="A435" s="5" t="s">
        <v>31</v>
      </c>
      <c r="B435" s="40" t="s">
        <v>305</v>
      </c>
      <c r="C435" s="39" t="s">
        <v>7</v>
      </c>
      <c r="D435" s="88">
        <f>D436</f>
        <v>9616.57</v>
      </c>
      <c r="E435" s="47"/>
      <c r="F435" s="33"/>
      <c r="G435" s="3"/>
    </row>
    <row r="436" spans="1:7" ht="60.75" customHeight="1">
      <c r="A436" s="27" t="s">
        <v>17</v>
      </c>
      <c r="B436" s="40" t="s">
        <v>305</v>
      </c>
      <c r="C436" s="39">
        <v>100</v>
      </c>
      <c r="D436" s="88">
        <v>9616.57</v>
      </c>
      <c r="E436" s="47"/>
      <c r="F436" s="33"/>
      <c r="G436" s="3"/>
    </row>
    <row r="437" spans="1:7" ht="45.75" customHeight="1">
      <c r="A437" s="48" t="s">
        <v>355</v>
      </c>
      <c r="B437" s="40"/>
      <c r="C437" s="39"/>
      <c r="D437" s="88"/>
      <c r="E437" s="47"/>
      <c r="F437" s="33"/>
      <c r="G437" s="3"/>
    </row>
    <row r="438" spans="1:7" ht="42.75" customHeight="1">
      <c r="A438" s="57" t="s">
        <v>37</v>
      </c>
      <c r="B438" s="49" t="s">
        <v>84</v>
      </c>
      <c r="C438" s="50" t="s">
        <v>7</v>
      </c>
      <c r="D438" s="87">
        <f>D439+D444+D451</f>
        <v>5703.84</v>
      </c>
      <c r="E438" s="15" t="e">
        <f>E439+E444</f>
        <v>#REF!</v>
      </c>
      <c r="F438" s="15">
        <f>F439+F444</f>
        <v>2451.08</v>
      </c>
      <c r="G438" s="3"/>
    </row>
    <row r="439" spans="1:7" ht="18.75">
      <c r="A439" s="23" t="s">
        <v>82</v>
      </c>
      <c r="B439" s="40" t="s">
        <v>83</v>
      </c>
      <c r="C439" s="39" t="s">
        <v>7</v>
      </c>
      <c r="D439" s="88">
        <f>D440+D442</f>
        <v>1053.4099999999999</v>
      </c>
      <c r="E439" s="15" t="e">
        <f>E440+E442+#REF!</f>
        <v>#REF!</v>
      </c>
      <c r="F439" s="15">
        <v>1415.6000000000001</v>
      </c>
      <c r="G439" s="3"/>
    </row>
    <row r="440" spans="1:7" ht="18.75">
      <c r="A440" s="27" t="s">
        <v>30</v>
      </c>
      <c r="B440" s="40" t="s">
        <v>85</v>
      </c>
      <c r="C440" s="39" t="s">
        <v>7</v>
      </c>
      <c r="D440" s="88">
        <f>D441</f>
        <v>41.85</v>
      </c>
      <c r="E440" s="15">
        <v>294.18</v>
      </c>
      <c r="F440" s="15">
        <v>58.940000000000005</v>
      </c>
      <c r="G440" s="3"/>
    </row>
    <row r="441" spans="1:7" ht="61.5" customHeight="1">
      <c r="A441" s="5" t="s">
        <v>8</v>
      </c>
      <c r="B441" s="40" t="s">
        <v>85</v>
      </c>
      <c r="C441" s="39" t="s">
        <v>2</v>
      </c>
      <c r="D441" s="88">
        <v>41.85</v>
      </c>
      <c r="E441" s="15">
        <v>58.17</v>
      </c>
      <c r="F441" s="15">
        <v>58.17</v>
      </c>
      <c r="G441" s="3"/>
    </row>
    <row r="442" spans="1:7" ht="37.5">
      <c r="A442" s="5" t="s">
        <v>31</v>
      </c>
      <c r="B442" s="40" t="s">
        <v>86</v>
      </c>
      <c r="C442" s="39" t="s">
        <v>7</v>
      </c>
      <c r="D442" s="88">
        <f>D443</f>
        <v>1011.56</v>
      </c>
      <c r="E442" s="15">
        <v>1356.66</v>
      </c>
      <c r="F442" s="15">
        <v>1356.66</v>
      </c>
      <c r="G442" s="3"/>
    </row>
    <row r="443" spans="1:7" ht="56.25">
      <c r="A443" s="5" t="s">
        <v>8</v>
      </c>
      <c r="B443" s="40" t="s">
        <v>86</v>
      </c>
      <c r="C443" s="39" t="s">
        <v>2</v>
      </c>
      <c r="D443" s="88">
        <v>1011.56</v>
      </c>
      <c r="E443" s="15">
        <v>1356.66</v>
      </c>
      <c r="F443" s="15">
        <v>1356.66</v>
      </c>
      <c r="G443" s="3"/>
    </row>
    <row r="444" spans="1:7" ht="38.25" customHeight="1">
      <c r="A444" s="23" t="s">
        <v>43</v>
      </c>
      <c r="B444" s="40" t="s">
        <v>87</v>
      </c>
      <c r="C444" s="39" t="s">
        <v>7</v>
      </c>
      <c r="D444" s="88">
        <f>D445+D449</f>
        <v>3146.3500000000004</v>
      </c>
      <c r="E444" s="15">
        <f>E445+E449</f>
        <v>1095.71</v>
      </c>
      <c r="F444" s="15">
        <f>F445+F449</f>
        <v>1035.48</v>
      </c>
      <c r="G444" s="3"/>
    </row>
    <row r="445" spans="1:7" ht="20.25" customHeight="1">
      <c r="A445" s="27" t="s">
        <v>15</v>
      </c>
      <c r="B445" s="40" t="s">
        <v>88</v>
      </c>
      <c r="C445" s="39" t="s">
        <v>7</v>
      </c>
      <c r="D445" s="88">
        <f>D446+D447+D448</f>
        <v>799.05000000000007</v>
      </c>
      <c r="E445" s="15">
        <f>E446+E447</f>
        <v>118.4</v>
      </c>
      <c r="F445" s="15">
        <f>F446+F447</f>
        <v>58.17</v>
      </c>
      <c r="G445" s="3"/>
    </row>
    <row r="446" spans="1:7" ht="60" customHeight="1">
      <c r="A446" s="5" t="s">
        <v>8</v>
      </c>
      <c r="B446" s="40" t="s">
        <v>88</v>
      </c>
      <c r="C446" s="39">
        <v>100</v>
      </c>
      <c r="D446" s="88">
        <v>64.37</v>
      </c>
      <c r="E446" s="15">
        <v>58.17</v>
      </c>
      <c r="F446" s="15">
        <v>58.17</v>
      </c>
      <c r="G446" s="3"/>
    </row>
    <row r="447" spans="1:7" ht="21" customHeight="1">
      <c r="A447" s="5" t="s">
        <v>9</v>
      </c>
      <c r="B447" s="40" t="s">
        <v>88</v>
      </c>
      <c r="C447" s="39">
        <v>200</v>
      </c>
      <c r="D447" s="88">
        <v>729.58</v>
      </c>
      <c r="E447" s="15">
        <v>60.23</v>
      </c>
      <c r="F447" s="31">
        <v>0</v>
      </c>
      <c r="G447" s="3"/>
    </row>
    <row r="448" spans="1:7" ht="21" customHeight="1">
      <c r="A448" s="5" t="s">
        <v>11</v>
      </c>
      <c r="B448" s="40" t="s">
        <v>88</v>
      </c>
      <c r="C448" s="39">
        <v>800</v>
      </c>
      <c r="D448" s="88">
        <v>5.0999999999999996</v>
      </c>
      <c r="E448" s="15"/>
      <c r="F448" s="31"/>
      <c r="G448" s="3"/>
    </row>
    <row r="449" spans="1:7" ht="36.75" customHeight="1">
      <c r="A449" s="27" t="s">
        <v>16</v>
      </c>
      <c r="B449" s="40" t="s">
        <v>89</v>
      </c>
      <c r="C449" s="39" t="s">
        <v>7</v>
      </c>
      <c r="D449" s="88">
        <f>D450</f>
        <v>2347.3000000000002</v>
      </c>
      <c r="E449" s="15">
        <f>E450</f>
        <v>977.31</v>
      </c>
      <c r="F449" s="15">
        <f>F450</f>
        <v>977.31</v>
      </c>
      <c r="G449" s="3"/>
    </row>
    <row r="450" spans="1:7" ht="61.9" customHeight="1">
      <c r="A450" s="5" t="s">
        <v>8</v>
      </c>
      <c r="B450" s="40" t="s">
        <v>89</v>
      </c>
      <c r="C450" s="39">
        <v>100</v>
      </c>
      <c r="D450" s="88">
        <v>2347.3000000000002</v>
      </c>
      <c r="E450" s="15">
        <v>977.31</v>
      </c>
      <c r="F450" s="15">
        <v>977.31</v>
      </c>
      <c r="G450" s="3"/>
    </row>
    <row r="451" spans="1:7" ht="27" customHeight="1">
      <c r="A451" s="5" t="s">
        <v>39</v>
      </c>
      <c r="B451" s="40" t="s">
        <v>90</v>
      </c>
      <c r="C451" s="39" t="s">
        <v>7</v>
      </c>
      <c r="D451" s="88">
        <f>D452+D455</f>
        <v>1504.08</v>
      </c>
      <c r="E451" s="15"/>
      <c r="F451" s="15"/>
      <c r="G451" s="3"/>
    </row>
    <row r="452" spans="1:7" ht="24.75" customHeight="1">
      <c r="A452" s="27" t="s">
        <v>15</v>
      </c>
      <c r="B452" s="40" t="s">
        <v>91</v>
      </c>
      <c r="C452" s="39" t="s">
        <v>7</v>
      </c>
      <c r="D452" s="88">
        <f>D453+D454</f>
        <v>148.63</v>
      </c>
      <c r="E452" s="15"/>
      <c r="F452" s="15"/>
      <c r="G452" s="3"/>
    </row>
    <row r="453" spans="1:7" ht="61.9" customHeight="1">
      <c r="A453" s="5" t="s">
        <v>8</v>
      </c>
      <c r="B453" s="40" t="s">
        <v>91</v>
      </c>
      <c r="C453" s="39">
        <v>100</v>
      </c>
      <c r="D453" s="88">
        <v>58.18</v>
      </c>
      <c r="E453" s="15"/>
      <c r="F453" s="15"/>
      <c r="G453" s="3"/>
    </row>
    <row r="454" spans="1:7" ht="27" customHeight="1">
      <c r="A454" s="5" t="s">
        <v>9</v>
      </c>
      <c r="B454" s="40" t="s">
        <v>91</v>
      </c>
      <c r="C454" s="39">
        <v>200</v>
      </c>
      <c r="D454" s="88">
        <v>90.45</v>
      </c>
      <c r="E454" s="15"/>
      <c r="F454" s="15"/>
      <c r="G454" s="3"/>
    </row>
    <row r="455" spans="1:7" ht="36" customHeight="1">
      <c r="A455" s="27" t="s">
        <v>16</v>
      </c>
      <c r="B455" s="40" t="s">
        <v>92</v>
      </c>
      <c r="C455" s="39" t="s">
        <v>7</v>
      </c>
      <c r="D455" s="88">
        <f>D456</f>
        <v>1355.45</v>
      </c>
      <c r="E455" s="15"/>
      <c r="F455" s="15"/>
      <c r="G455" s="3"/>
    </row>
    <row r="456" spans="1:7" ht="60" customHeight="1">
      <c r="A456" s="5" t="s">
        <v>8</v>
      </c>
      <c r="B456" s="40" t="s">
        <v>92</v>
      </c>
      <c r="C456" s="39">
        <v>100</v>
      </c>
      <c r="D456" s="88">
        <v>1355.45</v>
      </c>
      <c r="E456" s="15"/>
      <c r="F456" s="15"/>
      <c r="G456" s="3"/>
    </row>
    <row r="457" spans="1:7" ht="37.5" customHeight="1">
      <c r="A457" s="57" t="s">
        <v>40</v>
      </c>
      <c r="B457" s="49" t="s">
        <v>93</v>
      </c>
      <c r="C457" s="50" t="s">
        <v>7</v>
      </c>
      <c r="D457" s="87">
        <f>D458+D463+D475+D478+D484+D519</f>
        <v>241086.07</v>
      </c>
      <c r="E457" s="33" t="e">
        <f>E458+E463+E501</f>
        <v>#REF!</v>
      </c>
      <c r="F457" s="33" t="e">
        <f>F458+F463+F501</f>
        <v>#REF!</v>
      </c>
      <c r="G457" s="3"/>
    </row>
    <row r="458" spans="1:7" ht="18.75">
      <c r="A458" s="66" t="s">
        <v>315</v>
      </c>
      <c r="B458" s="40" t="s">
        <v>94</v>
      </c>
      <c r="C458" s="39" t="s">
        <v>7</v>
      </c>
      <c r="D458" s="88">
        <f>D461+D459</f>
        <v>1451.3899999999999</v>
      </c>
      <c r="E458" s="33" t="e">
        <f>#REF!+E461</f>
        <v>#REF!</v>
      </c>
      <c r="F458" s="33" t="e">
        <f>#REF!+F461</f>
        <v>#REF!</v>
      </c>
      <c r="G458" s="3"/>
    </row>
    <row r="459" spans="1:7" ht="18.75">
      <c r="A459" s="23" t="s">
        <v>15</v>
      </c>
      <c r="B459" s="40" t="s">
        <v>95</v>
      </c>
      <c r="C459" s="39" t="s">
        <v>7</v>
      </c>
      <c r="D459" s="88">
        <f>D460</f>
        <v>41.56</v>
      </c>
      <c r="E459" s="33"/>
      <c r="F459" s="33"/>
      <c r="G459" s="3"/>
    </row>
    <row r="460" spans="1:7" ht="56.25">
      <c r="A460" s="5" t="s">
        <v>8</v>
      </c>
      <c r="B460" s="40" t="s">
        <v>95</v>
      </c>
      <c r="C460" s="39">
        <v>100</v>
      </c>
      <c r="D460" s="88">
        <v>41.56</v>
      </c>
      <c r="E460" s="33"/>
      <c r="F460" s="33"/>
      <c r="G460" s="3"/>
    </row>
    <row r="461" spans="1:7" ht="36" customHeight="1">
      <c r="A461" s="27" t="s">
        <v>16</v>
      </c>
      <c r="B461" s="40" t="s">
        <v>96</v>
      </c>
      <c r="C461" s="39" t="s">
        <v>7</v>
      </c>
      <c r="D461" s="88">
        <f>D462</f>
        <v>1409.83</v>
      </c>
      <c r="E461" s="15">
        <f>E462</f>
        <v>991.48</v>
      </c>
      <c r="F461" s="15">
        <f>F462</f>
        <v>991.48</v>
      </c>
      <c r="G461" s="3"/>
    </row>
    <row r="462" spans="1:7" ht="62.25" customHeight="1">
      <c r="A462" s="5" t="s">
        <v>8</v>
      </c>
      <c r="B462" s="40" t="s">
        <v>96</v>
      </c>
      <c r="C462" s="39">
        <v>100</v>
      </c>
      <c r="D462" s="88">
        <v>1409.83</v>
      </c>
      <c r="E462" s="15">
        <v>991.48</v>
      </c>
      <c r="F462" s="15">
        <v>991.48</v>
      </c>
      <c r="G462" s="3"/>
    </row>
    <row r="463" spans="1:7" ht="35.450000000000003" customHeight="1">
      <c r="A463" s="22" t="s">
        <v>44</v>
      </c>
      <c r="B463" s="40" t="s">
        <v>97</v>
      </c>
      <c r="C463" s="39" t="s">
        <v>7</v>
      </c>
      <c r="D463" s="88">
        <f>D464+D468+D470+D473</f>
        <v>76876.67</v>
      </c>
      <c r="E463" s="33" t="e">
        <f>E464+E468+E470+#REF!+#REF!+E476+E478+E484+#REF!+#REF!+E487</f>
        <v>#REF!</v>
      </c>
      <c r="F463" s="33" t="e">
        <f>F464+F468+F470+#REF!+#REF!+F476+F478+F484+#REF!+#REF!+F487</f>
        <v>#REF!</v>
      </c>
      <c r="G463" s="3"/>
    </row>
    <row r="464" spans="1:7" ht="24.75" customHeight="1">
      <c r="A464" s="27" t="s">
        <v>15</v>
      </c>
      <c r="B464" s="40" t="s">
        <v>98</v>
      </c>
      <c r="C464" s="39" t="s">
        <v>7</v>
      </c>
      <c r="D464" s="88">
        <f>D465+D466+D467</f>
        <v>15687.960000000001</v>
      </c>
      <c r="E464" s="15">
        <f>E465+E466+E467</f>
        <v>7308.61</v>
      </c>
      <c r="F464" s="15">
        <f>F465+F466+F467</f>
        <v>7803.07</v>
      </c>
      <c r="G464" s="3"/>
    </row>
    <row r="465" spans="1:7" ht="58.9" customHeight="1">
      <c r="A465" s="27" t="s">
        <v>17</v>
      </c>
      <c r="B465" s="40" t="s">
        <v>98</v>
      </c>
      <c r="C465" s="39">
        <v>100</v>
      </c>
      <c r="D465" s="88">
        <v>1714.45</v>
      </c>
      <c r="E465" s="15">
        <v>726.03</v>
      </c>
      <c r="F465" s="15">
        <v>726.03</v>
      </c>
      <c r="G465" s="3"/>
    </row>
    <row r="466" spans="1:7" ht="25.15" customHeight="1">
      <c r="A466" s="27" t="s">
        <v>9</v>
      </c>
      <c r="B466" s="40" t="s">
        <v>98</v>
      </c>
      <c r="C466" s="39">
        <v>200</v>
      </c>
      <c r="D466" s="88">
        <v>13082.19</v>
      </c>
      <c r="E466" s="15">
        <v>6159.58</v>
      </c>
      <c r="F466" s="15">
        <v>6654.04</v>
      </c>
      <c r="G466" s="3"/>
    </row>
    <row r="467" spans="1:7" ht="18.75">
      <c r="A467" s="27" t="s">
        <v>11</v>
      </c>
      <c r="B467" s="40" t="s">
        <v>98</v>
      </c>
      <c r="C467" s="39">
        <v>800</v>
      </c>
      <c r="D467" s="88">
        <v>891.32</v>
      </c>
      <c r="E467" s="15">
        <v>423</v>
      </c>
      <c r="F467" s="15">
        <v>423</v>
      </c>
      <c r="G467" s="3"/>
    </row>
    <row r="468" spans="1:7" ht="37.5">
      <c r="A468" s="27" t="s">
        <v>16</v>
      </c>
      <c r="B468" s="40" t="s">
        <v>99</v>
      </c>
      <c r="C468" s="39" t="s">
        <v>7</v>
      </c>
      <c r="D468" s="88">
        <f>D469</f>
        <v>60596.62</v>
      </c>
      <c r="E468" s="15">
        <f>E469</f>
        <v>13814.35</v>
      </c>
      <c r="F468" s="15">
        <f>F469</f>
        <v>13814.35</v>
      </c>
      <c r="G468" s="3"/>
    </row>
    <row r="469" spans="1:7" ht="58.15" customHeight="1">
      <c r="A469" s="5" t="s">
        <v>8</v>
      </c>
      <c r="B469" s="40" t="s">
        <v>99</v>
      </c>
      <c r="C469" s="39">
        <v>100</v>
      </c>
      <c r="D469" s="88">
        <v>60596.62</v>
      </c>
      <c r="E469" s="15">
        <v>13814.35</v>
      </c>
      <c r="F469" s="15">
        <v>13814.35</v>
      </c>
      <c r="G469" s="3"/>
    </row>
    <row r="470" spans="1:7" ht="40.5" customHeight="1">
      <c r="A470" s="27" t="s">
        <v>23</v>
      </c>
      <c r="B470" s="40" t="s">
        <v>100</v>
      </c>
      <c r="C470" s="39" t="s">
        <v>7</v>
      </c>
      <c r="D470" s="88">
        <f>D471+D472</f>
        <v>552.18999999999994</v>
      </c>
      <c r="E470" s="15">
        <f>E474</f>
        <v>200</v>
      </c>
      <c r="F470" s="15">
        <f>F474</f>
        <v>200</v>
      </c>
      <c r="G470" s="3"/>
    </row>
    <row r="471" spans="1:7" ht="64.5" customHeight="1">
      <c r="A471" s="5" t="s">
        <v>8</v>
      </c>
      <c r="B471" s="40" t="s">
        <v>100</v>
      </c>
      <c r="C471" s="39">
        <v>100</v>
      </c>
      <c r="D471" s="88">
        <v>516.54</v>
      </c>
      <c r="E471" s="15"/>
      <c r="F471" s="15"/>
      <c r="G471" s="3"/>
    </row>
    <row r="472" spans="1:7" ht="27" customHeight="1">
      <c r="A472" s="5" t="s">
        <v>9</v>
      </c>
      <c r="B472" s="40" t="s">
        <v>100</v>
      </c>
      <c r="C472" s="39">
        <v>200</v>
      </c>
      <c r="D472" s="88">
        <v>35.65</v>
      </c>
      <c r="E472" s="15"/>
      <c r="F472" s="15"/>
      <c r="G472" s="3"/>
    </row>
    <row r="473" spans="1:7" ht="41.25" customHeight="1">
      <c r="A473" s="63" t="s">
        <v>188</v>
      </c>
      <c r="B473" s="40" t="s">
        <v>101</v>
      </c>
      <c r="C473" s="39" t="s">
        <v>7</v>
      </c>
      <c r="D473" s="88">
        <f>D474</f>
        <v>39.9</v>
      </c>
      <c r="E473" s="15"/>
      <c r="F473" s="15"/>
      <c r="G473" s="3"/>
    </row>
    <row r="474" spans="1:7" ht="18" customHeight="1">
      <c r="A474" s="27" t="s">
        <v>9</v>
      </c>
      <c r="B474" s="40" t="s">
        <v>101</v>
      </c>
      <c r="C474" s="39">
        <v>200</v>
      </c>
      <c r="D474" s="88">
        <v>39.9</v>
      </c>
      <c r="E474" s="15">
        <v>200</v>
      </c>
      <c r="F474" s="15">
        <v>200</v>
      </c>
      <c r="G474" s="3"/>
    </row>
    <row r="475" spans="1:7" ht="21.75" customHeight="1">
      <c r="A475" s="27" t="s">
        <v>32</v>
      </c>
      <c r="B475" s="40" t="s">
        <v>102</v>
      </c>
      <c r="C475" s="39" t="s">
        <v>7</v>
      </c>
      <c r="D475" s="88">
        <f>D476</f>
        <v>218.59</v>
      </c>
      <c r="E475" s="15"/>
      <c r="F475" s="15"/>
      <c r="G475" s="3"/>
    </row>
    <row r="476" spans="1:7" ht="59.25" customHeight="1">
      <c r="A476" s="27" t="s">
        <v>198</v>
      </c>
      <c r="B476" s="40" t="s">
        <v>103</v>
      </c>
      <c r="C476" s="39" t="s">
        <v>7</v>
      </c>
      <c r="D476" s="88">
        <f>D477</f>
        <v>218.59</v>
      </c>
      <c r="E476" s="15">
        <f>E477</f>
        <v>0.98</v>
      </c>
      <c r="F476" s="15">
        <f>F477</f>
        <v>67.88</v>
      </c>
      <c r="G476" s="3"/>
    </row>
    <row r="477" spans="1:7" ht="24.6" customHeight="1">
      <c r="A477" s="27" t="s">
        <v>9</v>
      </c>
      <c r="B477" s="40" t="s">
        <v>103</v>
      </c>
      <c r="C477" s="39">
        <v>200</v>
      </c>
      <c r="D477" s="88">
        <v>218.59</v>
      </c>
      <c r="E477" s="15">
        <v>0.98</v>
      </c>
      <c r="F477" s="15">
        <v>67.88</v>
      </c>
      <c r="G477" s="3"/>
    </row>
    <row r="478" spans="1:7" ht="18.75">
      <c r="A478" s="32" t="s">
        <v>501</v>
      </c>
      <c r="B478" s="40" t="s">
        <v>104</v>
      </c>
      <c r="C478" s="39" t="s">
        <v>7</v>
      </c>
      <c r="D478" s="88">
        <f>D479+D481</f>
        <v>62121.68</v>
      </c>
      <c r="E478" s="15">
        <f>E479+E480</f>
        <v>380.45000000000005</v>
      </c>
      <c r="F478" s="15">
        <f>F479+F480</f>
        <v>380.45000000000005</v>
      </c>
      <c r="G478" s="3"/>
    </row>
    <row r="479" spans="1:7" ht="24" customHeight="1">
      <c r="A479" s="27" t="s">
        <v>38</v>
      </c>
      <c r="B479" s="40" t="s">
        <v>105</v>
      </c>
      <c r="C479" s="39" t="s">
        <v>7</v>
      </c>
      <c r="D479" s="88">
        <f>D480</f>
        <v>375</v>
      </c>
      <c r="E479" s="15">
        <v>303.92</v>
      </c>
      <c r="F479" s="15">
        <v>303.92</v>
      </c>
      <c r="G479" s="3"/>
    </row>
    <row r="480" spans="1:7" ht="21" customHeight="1">
      <c r="A480" s="27" t="s">
        <v>11</v>
      </c>
      <c r="B480" s="40" t="s">
        <v>105</v>
      </c>
      <c r="C480" s="39">
        <v>800</v>
      </c>
      <c r="D480" s="88">
        <v>375</v>
      </c>
      <c r="E480" s="15">
        <v>76.53</v>
      </c>
      <c r="F480" s="15">
        <v>76.53</v>
      </c>
      <c r="G480" s="3"/>
    </row>
    <row r="481" spans="1:7" ht="21" customHeight="1">
      <c r="A481" s="27" t="s">
        <v>503</v>
      </c>
      <c r="B481" s="118" t="s">
        <v>502</v>
      </c>
      <c r="C481" s="117" t="s">
        <v>7</v>
      </c>
      <c r="D481" s="88">
        <f>D482+D483</f>
        <v>61746.68</v>
      </c>
      <c r="E481" s="15"/>
      <c r="F481" s="15"/>
      <c r="G481" s="3"/>
    </row>
    <row r="482" spans="1:7" ht="21" customHeight="1">
      <c r="A482" s="27" t="s">
        <v>9</v>
      </c>
      <c r="B482" s="118" t="s">
        <v>502</v>
      </c>
      <c r="C482" s="117">
        <v>200</v>
      </c>
      <c r="D482" s="88">
        <v>61156.21</v>
      </c>
      <c r="E482" s="15"/>
      <c r="F482" s="15"/>
      <c r="G482" s="3"/>
    </row>
    <row r="483" spans="1:7" ht="37.5">
      <c r="A483" s="42" t="s">
        <v>46</v>
      </c>
      <c r="B483" s="128" t="s">
        <v>502</v>
      </c>
      <c r="C483" s="127">
        <v>600</v>
      </c>
      <c r="D483" s="88">
        <v>590.47</v>
      </c>
      <c r="E483" s="15"/>
      <c r="F483" s="15"/>
      <c r="G483" s="3"/>
    </row>
    <row r="484" spans="1:7" ht="36" customHeight="1">
      <c r="A484" s="27" t="s">
        <v>35</v>
      </c>
      <c r="B484" s="40" t="s">
        <v>106</v>
      </c>
      <c r="C484" s="39" t="s">
        <v>7</v>
      </c>
      <c r="D484" s="88">
        <f>D487+D495+D501+D509+D512+D489+D504+D497+D485+D493+D514+D499</f>
        <v>62796.92</v>
      </c>
      <c r="E484" s="15" t="e">
        <f>#REF!</f>
        <v>#REF!</v>
      </c>
      <c r="F484" s="15" t="e">
        <f>#REF!</f>
        <v>#REF!</v>
      </c>
      <c r="G484" s="3"/>
    </row>
    <row r="485" spans="1:7" ht="28.5" customHeight="1">
      <c r="A485" s="73" t="s">
        <v>15</v>
      </c>
      <c r="B485" s="40" t="s">
        <v>334</v>
      </c>
      <c r="C485" s="39" t="s">
        <v>7</v>
      </c>
      <c r="D485" s="88">
        <f>D486</f>
        <v>32</v>
      </c>
      <c r="E485" s="15"/>
      <c r="F485" s="15"/>
      <c r="G485" s="3"/>
    </row>
    <row r="486" spans="1:7" ht="28.5" customHeight="1">
      <c r="A486" s="27" t="s">
        <v>9</v>
      </c>
      <c r="B486" s="40" t="s">
        <v>334</v>
      </c>
      <c r="C486" s="39">
        <v>200</v>
      </c>
      <c r="D486" s="88">
        <v>32</v>
      </c>
      <c r="E486" s="15"/>
      <c r="F486" s="15"/>
      <c r="G486" s="3"/>
    </row>
    <row r="487" spans="1:7" ht="18.75">
      <c r="A487" s="27" t="s">
        <v>33</v>
      </c>
      <c r="B487" s="40" t="s">
        <v>107</v>
      </c>
      <c r="C487" s="39" t="s">
        <v>7</v>
      </c>
      <c r="D487" s="88">
        <f>D488</f>
        <v>307.76</v>
      </c>
      <c r="E487" s="15" t="e">
        <f>E488+#REF!</f>
        <v>#REF!</v>
      </c>
      <c r="F487" s="15" t="e">
        <f>F488+#REF!</f>
        <v>#REF!</v>
      </c>
      <c r="G487" s="3"/>
    </row>
    <row r="488" spans="1:7" ht="56.25" customHeight="1">
      <c r="A488" s="27" t="s">
        <v>17</v>
      </c>
      <c r="B488" s="40" t="s">
        <v>107</v>
      </c>
      <c r="C488" s="39">
        <v>100</v>
      </c>
      <c r="D488" s="88">
        <v>307.76</v>
      </c>
      <c r="E488" s="15">
        <v>514.79</v>
      </c>
      <c r="F488" s="15">
        <v>514.79</v>
      </c>
      <c r="G488" s="3"/>
    </row>
    <row r="489" spans="1:7" ht="40.5" customHeight="1">
      <c r="A489" s="27" t="s">
        <v>306</v>
      </c>
      <c r="B489" s="40" t="s">
        <v>307</v>
      </c>
      <c r="C489" s="39" t="s">
        <v>7</v>
      </c>
      <c r="D489" s="88">
        <f>D490+D491+D492</f>
        <v>14114.55</v>
      </c>
      <c r="E489" s="15"/>
      <c r="F489" s="15"/>
      <c r="G489" s="3"/>
    </row>
    <row r="490" spans="1:7" ht="56.25" customHeight="1">
      <c r="A490" s="27" t="s">
        <v>17</v>
      </c>
      <c r="B490" s="40" t="s">
        <v>307</v>
      </c>
      <c r="C490" s="39">
        <v>100</v>
      </c>
      <c r="D490" s="88">
        <v>11432.18</v>
      </c>
      <c r="E490" s="15"/>
      <c r="F490" s="15"/>
      <c r="G490" s="3"/>
    </row>
    <row r="491" spans="1:7" ht="30" customHeight="1">
      <c r="A491" s="27" t="s">
        <v>9</v>
      </c>
      <c r="B491" s="40" t="s">
        <v>307</v>
      </c>
      <c r="C491" s="39">
        <v>200</v>
      </c>
      <c r="D491" s="88">
        <v>2677.97</v>
      </c>
      <c r="E491" s="15"/>
      <c r="F491" s="15"/>
      <c r="G491" s="3"/>
    </row>
    <row r="492" spans="1:7" ht="29.25" customHeight="1">
      <c r="A492" s="27" t="s">
        <v>11</v>
      </c>
      <c r="B492" s="40" t="s">
        <v>307</v>
      </c>
      <c r="C492" s="39">
        <v>800</v>
      </c>
      <c r="D492" s="88">
        <v>4.4000000000000004</v>
      </c>
      <c r="E492" s="15"/>
      <c r="F492" s="15"/>
      <c r="G492" s="3"/>
    </row>
    <row r="493" spans="1:7" ht="42" customHeight="1">
      <c r="A493" s="79" t="s">
        <v>421</v>
      </c>
      <c r="B493" s="40" t="s">
        <v>420</v>
      </c>
      <c r="C493" s="39" t="s">
        <v>7</v>
      </c>
      <c r="D493" s="88">
        <f>D494</f>
        <v>0</v>
      </c>
      <c r="E493" s="15"/>
      <c r="F493" s="15"/>
      <c r="G493" s="3"/>
    </row>
    <row r="494" spans="1:7" ht="57.75" customHeight="1">
      <c r="A494" s="27" t="s">
        <v>17</v>
      </c>
      <c r="B494" s="40" t="s">
        <v>420</v>
      </c>
      <c r="C494" s="39">
        <v>100</v>
      </c>
      <c r="D494" s="88">
        <v>0</v>
      </c>
      <c r="E494" s="15"/>
      <c r="F494" s="15"/>
      <c r="G494" s="3"/>
    </row>
    <row r="495" spans="1:7" ht="40.5" customHeight="1">
      <c r="A495" s="27" t="s">
        <v>108</v>
      </c>
      <c r="B495" s="40" t="s">
        <v>109</v>
      </c>
      <c r="C495" s="39" t="s">
        <v>7</v>
      </c>
      <c r="D495" s="88">
        <f>D496</f>
        <v>0</v>
      </c>
      <c r="E495" s="15"/>
      <c r="F495" s="15"/>
      <c r="G495" s="3"/>
    </row>
    <row r="496" spans="1:7" ht="19.5" customHeight="1">
      <c r="A496" s="27" t="s">
        <v>9</v>
      </c>
      <c r="B496" s="40" t="s">
        <v>109</v>
      </c>
      <c r="C496" s="39">
        <v>200</v>
      </c>
      <c r="D496" s="88">
        <v>0</v>
      </c>
      <c r="E496" s="15"/>
      <c r="F496" s="15"/>
      <c r="G496" s="3"/>
    </row>
    <row r="497" spans="1:7" ht="40.5" customHeight="1">
      <c r="A497" s="27" t="s">
        <v>321</v>
      </c>
      <c r="B497" s="40" t="s">
        <v>322</v>
      </c>
      <c r="C497" s="39" t="s">
        <v>7</v>
      </c>
      <c r="D497" s="88">
        <f>D498</f>
        <v>46</v>
      </c>
      <c r="E497" s="15"/>
      <c r="F497" s="15"/>
      <c r="G497" s="3"/>
    </row>
    <row r="498" spans="1:7" ht="19.5" customHeight="1">
      <c r="A498" s="27" t="s">
        <v>9</v>
      </c>
      <c r="B498" s="40" t="s">
        <v>322</v>
      </c>
      <c r="C498" s="39">
        <v>200</v>
      </c>
      <c r="D498" s="88">
        <v>46</v>
      </c>
      <c r="E498" s="15"/>
      <c r="F498" s="15"/>
      <c r="G498" s="3"/>
    </row>
    <row r="499" spans="1:7" ht="19.5" customHeight="1">
      <c r="A499" s="27" t="s">
        <v>519</v>
      </c>
      <c r="B499" s="130" t="s">
        <v>518</v>
      </c>
      <c r="C499" s="129" t="s">
        <v>7</v>
      </c>
      <c r="D499" s="88">
        <f>D500</f>
        <v>40000</v>
      </c>
      <c r="E499" s="15"/>
      <c r="F499" s="15"/>
      <c r="G499" s="3"/>
    </row>
    <row r="500" spans="1:7" ht="19.5" customHeight="1">
      <c r="A500" s="27" t="s">
        <v>10</v>
      </c>
      <c r="B500" s="130" t="s">
        <v>518</v>
      </c>
      <c r="C500" s="129">
        <v>300</v>
      </c>
      <c r="D500" s="88">
        <v>40000</v>
      </c>
      <c r="E500" s="15"/>
      <c r="F500" s="15"/>
      <c r="G500" s="3"/>
    </row>
    <row r="501" spans="1:7" ht="21.75" customHeight="1">
      <c r="A501" s="26" t="s">
        <v>34</v>
      </c>
      <c r="B501" s="40" t="s">
        <v>110</v>
      </c>
      <c r="C501" s="39" t="s">
        <v>7</v>
      </c>
      <c r="D501" s="88">
        <f>D502+D503</f>
        <v>286.51</v>
      </c>
      <c r="E501" s="15">
        <f>E502</f>
        <v>200</v>
      </c>
      <c r="F501" s="15">
        <f>F502</f>
        <v>200</v>
      </c>
      <c r="G501" s="3"/>
    </row>
    <row r="502" spans="1:7" ht="18.75">
      <c r="A502" s="27" t="s">
        <v>9</v>
      </c>
      <c r="B502" s="40" t="s">
        <v>110</v>
      </c>
      <c r="C502" s="39">
        <v>200</v>
      </c>
      <c r="D502" s="88">
        <v>92</v>
      </c>
      <c r="E502" s="15">
        <f>E503</f>
        <v>200</v>
      </c>
      <c r="F502" s="15">
        <f>F503</f>
        <v>200</v>
      </c>
      <c r="G502" s="3"/>
    </row>
    <row r="503" spans="1:7" ht="18" customHeight="1">
      <c r="A503" s="27" t="s">
        <v>11</v>
      </c>
      <c r="B503" s="40" t="s">
        <v>110</v>
      </c>
      <c r="C503" s="39">
        <v>800</v>
      </c>
      <c r="D503" s="88">
        <v>194.51</v>
      </c>
      <c r="E503" s="15">
        <v>200</v>
      </c>
      <c r="F503" s="15">
        <v>200</v>
      </c>
      <c r="G503" s="3"/>
    </row>
    <row r="504" spans="1:7" ht="22.5" customHeight="1">
      <c r="A504" s="27" t="s">
        <v>308</v>
      </c>
      <c r="B504" s="40" t="s">
        <v>309</v>
      </c>
      <c r="C504" s="39" t="s">
        <v>7</v>
      </c>
      <c r="D504" s="88">
        <f>D506+D508+D505+D507</f>
        <v>3278.0700000000006</v>
      </c>
      <c r="E504" s="15"/>
      <c r="F504" s="15"/>
      <c r="G504" s="3"/>
    </row>
    <row r="505" spans="1:7" ht="58.5" customHeight="1">
      <c r="A505" s="27" t="s">
        <v>17</v>
      </c>
      <c r="B505" s="40" t="s">
        <v>309</v>
      </c>
      <c r="C505" s="39">
        <v>100</v>
      </c>
      <c r="D505" s="88">
        <v>224.9</v>
      </c>
      <c r="E505" s="15"/>
      <c r="F505" s="15"/>
      <c r="G505" s="3"/>
    </row>
    <row r="506" spans="1:7" ht="18.75" customHeight="1">
      <c r="A506" s="27" t="s">
        <v>9</v>
      </c>
      <c r="B506" s="40" t="s">
        <v>309</v>
      </c>
      <c r="C506" s="39">
        <v>200</v>
      </c>
      <c r="D506" s="88">
        <v>2108.63</v>
      </c>
      <c r="E506" s="15"/>
      <c r="F506" s="15"/>
      <c r="G506" s="3"/>
    </row>
    <row r="507" spans="1:7" ht="18.75" customHeight="1">
      <c r="A507" s="27" t="s">
        <v>10</v>
      </c>
      <c r="B507" s="105" t="s">
        <v>309</v>
      </c>
      <c r="C507" s="104">
        <v>300</v>
      </c>
      <c r="D507" s="88">
        <v>17.53</v>
      </c>
      <c r="E507" s="15"/>
      <c r="F507" s="15"/>
      <c r="G507" s="3"/>
    </row>
    <row r="508" spans="1:7" ht="18.75" customHeight="1">
      <c r="A508" s="27" t="s">
        <v>11</v>
      </c>
      <c r="B508" s="40" t="s">
        <v>309</v>
      </c>
      <c r="C508" s="39">
        <v>800</v>
      </c>
      <c r="D508" s="88">
        <v>927.01</v>
      </c>
      <c r="E508" s="15"/>
      <c r="F508" s="15"/>
      <c r="G508" s="3"/>
    </row>
    <row r="509" spans="1:7" ht="42.75" customHeight="1">
      <c r="A509" s="65" t="s">
        <v>199</v>
      </c>
      <c r="B509" s="40" t="s">
        <v>111</v>
      </c>
      <c r="C509" s="39" t="s">
        <v>7</v>
      </c>
      <c r="D509" s="88">
        <f>D510+D511</f>
        <v>1130</v>
      </c>
      <c r="E509" s="15"/>
      <c r="F509" s="15"/>
      <c r="G509" s="3"/>
    </row>
    <row r="510" spans="1:7" ht="60.75" customHeight="1">
      <c r="A510" s="27" t="s">
        <v>17</v>
      </c>
      <c r="B510" s="40" t="s">
        <v>111</v>
      </c>
      <c r="C510" s="39">
        <v>100</v>
      </c>
      <c r="D510" s="88">
        <v>1060</v>
      </c>
      <c r="E510" s="15"/>
      <c r="F510" s="15"/>
      <c r="G510" s="3"/>
    </row>
    <row r="511" spans="1:7" ht="21.75" customHeight="1">
      <c r="A511" s="27" t="s">
        <v>9</v>
      </c>
      <c r="B511" s="40" t="s">
        <v>111</v>
      </c>
      <c r="C511" s="39">
        <v>200</v>
      </c>
      <c r="D511" s="88">
        <v>70</v>
      </c>
      <c r="E511" s="15"/>
      <c r="F511" s="15"/>
      <c r="G511" s="3"/>
    </row>
    <row r="512" spans="1:7" ht="42" customHeight="1">
      <c r="A512" s="27" t="s">
        <v>200</v>
      </c>
      <c r="B512" s="40" t="s">
        <v>112</v>
      </c>
      <c r="C512" s="39" t="s">
        <v>7</v>
      </c>
      <c r="D512" s="88">
        <f>D513</f>
        <v>3</v>
      </c>
      <c r="E512" s="15"/>
      <c r="F512" s="15"/>
      <c r="G512" s="3"/>
    </row>
    <row r="513" spans="1:11" ht="24" customHeight="1">
      <c r="A513" s="27" t="s">
        <v>9</v>
      </c>
      <c r="B513" s="40" t="s">
        <v>112</v>
      </c>
      <c r="C513" s="39">
        <v>200</v>
      </c>
      <c r="D513" s="88">
        <v>3</v>
      </c>
      <c r="E513" s="15"/>
      <c r="F513" s="15"/>
      <c r="G513" s="3"/>
    </row>
    <row r="514" spans="1:11" ht="37.5" customHeight="1">
      <c r="A514" s="102" t="s">
        <v>456</v>
      </c>
      <c r="B514" s="40" t="s">
        <v>461</v>
      </c>
      <c r="C514" s="50" t="s">
        <v>7</v>
      </c>
      <c r="D514" s="88">
        <f>D516+D517+D515+D518</f>
        <v>3599.0299999999997</v>
      </c>
      <c r="E514" s="15"/>
      <c r="F514" s="15"/>
      <c r="G514" s="3"/>
    </row>
    <row r="515" spans="1:11" ht="63" customHeight="1">
      <c r="A515" s="27" t="s">
        <v>17</v>
      </c>
      <c r="B515" s="40" t="s">
        <v>461</v>
      </c>
      <c r="C515" s="39">
        <v>100</v>
      </c>
      <c r="D515" s="88">
        <v>387.41</v>
      </c>
      <c r="E515" s="15"/>
      <c r="F515" s="15"/>
      <c r="G515" s="3"/>
    </row>
    <row r="516" spans="1:11" ht="24" customHeight="1">
      <c r="A516" s="102" t="s">
        <v>9</v>
      </c>
      <c r="B516" s="40" t="s">
        <v>461</v>
      </c>
      <c r="C516" s="39">
        <v>200</v>
      </c>
      <c r="D516" s="88">
        <v>1884.57</v>
      </c>
      <c r="E516" s="15"/>
      <c r="F516" s="15"/>
      <c r="G516" s="3"/>
    </row>
    <row r="517" spans="1:11" ht="24" customHeight="1">
      <c r="A517" s="27" t="s">
        <v>10</v>
      </c>
      <c r="B517" s="40" t="s">
        <v>461</v>
      </c>
      <c r="C517" s="39">
        <v>300</v>
      </c>
      <c r="D517" s="88">
        <v>1316.1</v>
      </c>
      <c r="E517" s="15"/>
      <c r="F517" s="15"/>
      <c r="G517" s="3"/>
    </row>
    <row r="518" spans="1:11" ht="24" customHeight="1">
      <c r="A518" s="27" t="s">
        <v>11</v>
      </c>
      <c r="B518" s="40" t="s">
        <v>461</v>
      </c>
      <c r="C518" s="39">
        <v>800</v>
      </c>
      <c r="D518" s="88">
        <v>10.95</v>
      </c>
      <c r="E518" s="15"/>
      <c r="F518" s="15"/>
      <c r="G518" s="3"/>
    </row>
    <row r="519" spans="1:11" ht="24" customHeight="1">
      <c r="A519" s="27" t="s">
        <v>450</v>
      </c>
      <c r="B519" s="40" t="s">
        <v>446</v>
      </c>
      <c r="C519" s="39" t="s">
        <v>7</v>
      </c>
      <c r="D519" s="88">
        <f>D520+D522+D528+D530+D524+D526</f>
        <v>37620.82</v>
      </c>
      <c r="E519" s="15"/>
      <c r="F519" s="15"/>
      <c r="G519" s="3"/>
    </row>
    <row r="520" spans="1:11" ht="24" customHeight="1">
      <c r="A520" s="27" t="s">
        <v>451</v>
      </c>
      <c r="B520" s="40" t="s">
        <v>447</v>
      </c>
      <c r="C520" s="39" t="s">
        <v>7</v>
      </c>
      <c r="D520" s="88">
        <f>D521</f>
        <v>5871.19</v>
      </c>
      <c r="E520" s="15"/>
      <c r="F520" s="15"/>
      <c r="G520" s="3"/>
    </row>
    <row r="521" spans="1:11" ht="42.75" customHeight="1">
      <c r="A521" s="27" t="s">
        <v>229</v>
      </c>
      <c r="B521" s="40" t="s">
        <v>447</v>
      </c>
      <c r="C521" s="39">
        <v>400</v>
      </c>
      <c r="D521" s="88">
        <v>5871.19</v>
      </c>
      <c r="E521" s="15"/>
      <c r="F521" s="15"/>
      <c r="G521" s="3"/>
    </row>
    <row r="522" spans="1:11" ht="42" customHeight="1">
      <c r="A522" s="72" t="s">
        <v>465</v>
      </c>
      <c r="B522" s="40" t="s">
        <v>464</v>
      </c>
      <c r="C522" s="39" t="s">
        <v>7</v>
      </c>
      <c r="D522" s="88">
        <f>D523</f>
        <v>2497.1999999999998</v>
      </c>
      <c r="E522" s="15"/>
      <c r="F522" s="15"/>
      <c r="G522" s="3"/>
    </row>
    <row r="523" spans="1:11" ht="23.25" customHeight="1">
      <c r="A523" s="27" t="s">
        <v>9</v>
      </c>
      <c r="B523" s="40" t="s">
        <v>464</v>
      </c>
      <c r="C523" s="39">
        <v>200</v>
      </c>
      <c r="D523" s="88">
        <v>2497.1999999999998</v>
      </c>
      <c r="E523" s="15"/>
      <c r="F523" s="15"/>
      <c r="G523" s="3"/>
    </row>
    <row r="524" spans="1:11" ht="37.5">
      <c r="A524" s="102" t="s">
        <v>500</v>
      </c>
      <c r="B524" s="112" t="s">
        <v>483</v>
      </c>
      <c r="C524" s="111" t="s">
        <v>7</v>
      </c>
      <c r="D524" s="88">
        <f>D525</f>
        <v>10000</v>
      </c>
      <c r="E524" s="15"/>
      <c r="F524" s="15"/>
      <c r="G524" s="3"/>
    </row>
    <row r="525" spans="1:11" ht="37.5">
      <c r="A525" s="79" t="s">
        <v>229</v>
      </c>
      <c r="B525" s="112" t="s">
        <v>483</v>
      </c>
      <c r="C525" s="111">
        <v>400</v>
      </c>
      <c r="D525" s="88">
        <v>10000</v>
      </c>
      <c r="E525" s="15"/>
      <c r="F525" s="15"/>
      <c r="G525" s="3"/>
    </row>
    <row r="526" spans="1:11" ht="37.5">
      <c r="A526" s="79" t="s">
        <v>499</v>
      </c>
      <c r="B526" s="112" t="s">
        <v>488</v>
      </c>
      <c r="C526" s="111" t="s">
        <v>7</v>
      </c>
      <c r="D526" s="88">
        <f>D527</f>
        <v>16252.43</v>
      </c>
      <c r="E526" s="15"/>
      <c r="F526" s="15"/>
      <c r="G526" s="3"/>
    </row>
    <row r="527" spans="1:11" ht="37.5">
      <c r="A527" s="79" t="s">
        <v>229</v>
      </c>
      <c r="B527" s="112" t="s">
        <v>488</v>
      </c>
      <c r="C527" s="111">
        <v>400</v>
      </c>
      <c r="D527" s="88">
        <v>16252.43</v>
      </c>
      <c r="E527" s="15"/>
      <c r="F527" s="15"/>
      <c r="G527" s="3"/>
      <c r="K527" s="2">
        <v>-2000</v>
      </c>
    </row>
    <row r="528" spans="1:11" ht="23.25" customHeight="1">
      <c r="A528" s="72" t="s">
        <v>466</v>
      </c>
      <c r="B528" s="40" t="s">
        <v>467</v>
      </c>
      <c r="C528" s="39" t="s">
        <v>7</v>
      </c>
      <c r="D528" s="88">
        <f>D529</f>
        <v>0</v>
      </c>
      <c r="E528" s="15"/>
      <c r="F528" s="15"/>
      <c r="G528" s="3"/>
    </row>
    <row r="529" spans="1:7" ht="18.75">
      <c r="A529" s="27" t="s">
        <v>9</v>
      </c>
      <c r="B529" s="40" t="s">
        <v>467</v>
      </c>
      <c r="C529" s="39">
        <v>200</v>
      </c>
      <c r="D529" s="88">
        <v>0</v>
      </c>
      <c r="E529" s="15"/>
      <c r="F529" s="15"/>
      <c r="G529" s="3"/>
    </row>
    <row r="530" spans="1:7" ht="40.5" customHeight="1">
      <c r="A530" s="79" t="s">
        <v>471</v>
      </c>
      <c r="B530" s="107" t="s">
        <v>478</v>
      </c>
      <c r="C530" s="106" t="s">
        <v>7</v>
      </c>
      <c r="D530" s="88">
        <f>D531</f>
        <v>3000</v>
      </c>
      <c r="E530" s="15"/>
      <c r="F530" s="15"/>
      <c r="G530" s="3"/>
    </row>
    <row r="531" spans="1:7" ht="23.25" customHeight="1">
      <c r="A531" s="79" t="s">
        <v>9</v>
      </c>
      <c r="B531" s="107" t="s">
        <v>478</v>
      </c>
      <c r="C531" s="106">
        <v>200</v>
      </c>
      <c r="D531" s="88">
        <v>3000</v>
      </c>
      <c r="E531" s="15"/>
      <c r="F531" s="15"/>
      <c r="G531" s="3"/>
    </row>
    <row r="532" spans="1:7" ht="23.25" customHeight="1">
      <c r="A532" s="79" t="s">
        <v>494</v>
      </c>
      <c r="B532" s="49" t="s">
        <v>492</v>
      </c>
      <c r="C532" s="111" t="s">
        <v>7</v>
      </c>
      <c r="D532" s="88">
        <f>D533</f>
        <v>48.31</v>
      </c>
      <c r="E532" s="15"/>
      <c r="F532" s="15"/>
      <c r="G532" s="3"/>
    </row>
    <row r="533" spans="1:7" ht="23.25" customHeight="1">
      <c r="A533" s="79" t="s">
        <v>495</v>
      </c>
      <c r="B533" s="112" t="s">
        <v>493</v>
      </c>
      <c r="C533" s="111" t="s">
        <v>7</v>
      </c>
      <c r="D533" s="88">
        <f>D534</f>
        <v>48.31</v>
      </c>
      <c r="E533" s="15"/>
      <c r="F533" s="15"/>
      <c r="G533" s="3"/>
    </row>
    <row r="534" spans="1:7" ht="23.25" customHeight="1">
      <c r="A534" s="27" t="s">
        <v>11</v>
      </c>
      <c r="B534" s="112" t="s">
        <v>493</v>
      </c>
      <c r="C534" s="106">
        <v>800</v>
      </c>
      <c r="D534" s="88">
        <v>48.31</v>
      </c>
      <c r="E534" s="15"/>
      <c r="F534" s="15"/>
      <c r="G534" s="3"/>
    </row>
    <row r="535" spans="1:7" ht="60.75" customHeight="1">
      <c r="A535" s="48" t="s">
        <v>353</v>
      </c>
      <c r="B535" s="49" t="s">
        <v>352</v>
      </c>
      <c r="C535" s="50" t="s">
        <v>7</v>
      </c>
      <c r="D535" s="87">
        <f>D536</f>
        <v>30</v>
      </c>
      <c r="E535" s="15"/>
      <c r="F535" s="15"/>
      <c r="G535" s="3"/>
    </row>
    <row r="536" spans="1:7" ht="45.75" customHeight="1">
      <c r="A536" s="27" t="s">
        <v>351</v>
      </c>
      <c r="B536" s="40" t="s">
        <v>380</v>
      </c>
      <c r="C536" s="39" t="s">
        <v>7</v>
      </c>
      <c r="D536" s="88">
        <f>D537</f>
        <v>30</v>
      </c>
      <c r="E536" s="15"/>
      <c r="F536" s="15"/>
      <c r="G536" s="3"/>
    </row>
    <row r="537" spans="1:7" ht="24" customHeight="1">
      <c r="A537" s="27" t="s">
        <v>9</v>
      </c>
      <c r="B537" s="40" t="s">
        <v>380</v>
      </c>
      <c r="C537" s="39">
        <v>200</v>
      </c>
      <c r="D537" s="88">
        <v>30</v>
      </c>
      <c r="E537" s="15"/>
      <c r="F537" s="15"/>
      <c r="G537" s="3"/>
    </row>
    <row r="538" spans="1:7" ht="39" customHeight="1">
      <c r="A538" s="58" t="s">
        <v>310</v>
      </c>
      <c r="B538" s="49" t="s">
        <v>113</v>
      </c>
      <c r="C538" s="50" t="s">
        <v>7</v>
      </c>
      <c r="D538" s="87">
        <f>D539</f>
        <v>1020.2</v>
      </c>
      <c r="E538" s="30"/>
      <c r="F538" s="30"/>
      <c r="G538" s="3"/>
    </row>
    <row r="539" spans="1:7" ht="63.75" customHeight="1">
      <c r="A539" s="41" t="s">
        <v>42</v>
      </c>
      <c r="B539" s="40" t="s">
        <v>182</v>
      </c>
      <c r="C539" s="39" t="s">
        <v>7</v>
      </c>
      <c r="D539" s="88">
        <f>D540</f>
        <v>1020.2</v>
      </c>
      <c r="E539" s="30"/>
      <c r="F539" s="30"/>
      <c r="G539" s="3"/>
    </row>
    <row r="540" spans="1:7" ht="27.75" customHeight="1">
      <c r="A540" s="5" t="s">
        <v>9</v>
      </c>
      <c r="B540" s="40" t="s">
        <v>182</v>
      </c>
      <c r="C540" s="39">
        <v>200</v>
      </c>
      <c r="D540" s="88">
        <v>1020.2</v>
      </c>
      <c r="E540" s="30"/>
      <c r="F540" s="30"/>
      <c r="G540" s="3"/>
    </row>
    <row r="541" spans="1:7" ht="48" customHeight="1">
      <c r="A541" s="83" t="s">
        <v>442</v>
      </c>
      <c r="B541" s="49" t="s">
        <v>441</v>
      </c>
      <c r="C541" s="50" t="s">
        <v>7</v>
      </c>
      <c r="D541" s="87">
        <f>D542+D545</f>
        <v>886.16000000000008</v>
      </c>
      <c r="E541" s="30"/>
      <c r="F541" s="30"/>
      <c r="G541" s="3"/>
    </row>
    <row r="542" spans="1:7" ht="27.75" customHeight="1">
      <c r="A542" s="27" t="s">
        <v>15</v>
      </c>
      <c r="B542" s="40" t="s">
        <v>443</v>
      </c>
      <c r="C542" s="39" t="s">
        <v>7</v>
      </c>
      <c r="D542" s="88">
        <f>D543+D544</f>
        <v>42.45</v>
      </c>
      <c r="E542" s="30"/>
      <c r="F542" s="30"/>
      <c r="G542" s="3"/>
    </row>
    <row r="543" spans="1:7" ht="58.5" customHeight="1">
      <c r="A543" s="27" t="s">
        <v>17</v>
      </c>
      <c r="B543" s="40" t="s">
        <v>443</v>
      </c>
      <c r="C543" s="39">
        <v>100</v>
      </c>
      <c r="D543" s="88">
        <v>27.7</v>
      </c>
      <c r="E543" s="30"/>
      <c r="F543" s="30"/>
      <c r="G543" s="3"/>
    </row>
    <row r="544" spans="1:7" ht="18.75">
      <c r="A544" s="5" t="s">
        <v>9</v>
      </c>
      <c r="B544" s="116" t="s">
        <v>443</v>
      </c>
      <c r="C544" s="115">
        <v>200</v>
      </c>
      <c r="D544" s="88">
        <v>14.75</v>
      </c>
      <c r="E544" s="30"/>
      <c r="F544" s="30"/>
      <c r="G544" s="3"/>
    </row>
    <row r="545" spans="1:7" ht="42.75" customHeight="1">
      <c r="A545" s="27" t="s">
        <v>16</v>
      </c>
      <c r="B545" s="40" t="s">
        <v>444</v>
      </c>
      <c r="C545" s="39" t="s">
        <v>7</v>
      </c>
      <c r="D545" s="88">
        <f>D546</f>
        <v>843.71</v>
      </c>
      <c r="E545" s="30"/>
      <c r="F545" s="30"/>
      <c r="G545" s="3"/>
    </row>
    <row r="546" spans="1:7" ht="65.25" customHeight="1">
      <c r="A546" s="5" t="s">
        <v>8</v>
      </c>
      <c r="B546" s="40" t="s">
        <v>444</v>
      </c>
      <c r="C546" s="39">
        <v>100</v>
      </c>
      <c r="D546" s="88">
        <v>843.71</v>
      </c>
      <c r="E546" s="30"/>
      <c r="F546" s="30"/>
      <c r="G546" s="3"/>
    </row>
    <row r="547" spans="1:7" ht="43.5" customHeight="1">
      <c r="A547" s="52" t="s">
        <v>311</v>
      </c>
      <c r="B547" s="49" t="s">
        <v>312</v>
      </c>
      <c r="C547" s="50" t="s">
        <v>7</v>
      </c>
      <c r="D547" s="87">
        <f>D548</f>
        <v>50</v>
      </c>
      <c r="E547" s="30"/>
      <c r="F547" s="30"/>
      <c r="G547" s="3"/>
    </row>
    <row r="548" spans="1:7" ht="42" customHeight="1">
      <c r="A548" s="5" t="s">
        <v>183</v>
      </c>
      <c r="B548" s="40" t="s">
        <v>313</v>
      </c>
      <c r="C548" s="50" t="s">
        <v>7</v>
      </c>
      <c r="D548" s="88">
        <f>D549</f>
        <v>50</v>
      </c>
      <c r="E548" s="30"/>
      <c r="F548" s="30"/>
      <c r="G548" s="3"/>
    </row>
    <row r="549" spans="1:7" ht="27.75" customHeight="1">
      <c r="A549" s="5" t="s">
        <v>9</v>
      </c>
      <c r="B549" s="40" t="s">
        <v>313</v>
      </c>
      <c r="C549" s="39">
        <v>200</v>
      </c>
      <c r="D549" s="88">
        <v>50</v>
      </c>
      <c r="E549" s="30"/>
      <c r="F549" s="30"/>
      <c r="G549" s="3"/>
    </row>
    <row r="550" spans="1:7" ht="42" customHeight="1">
      <c r="A550" s="52" t="s">
        <v>119</v>
      </c>
      <c r="B550" s="49" t="s">
        <v>120</v>
      </c>
      <c r="C550" s="50" t="s">
        <v>7</v>
      </c>
      <c r="D550" s="87">
        <f>D551</f>
        <v>273.60000000000002</v>
      </c>
      <c r="E550" s="30"/>
      <c r="F550" s="30"/>
      <c r="G550" s="3"/>
    </row>
    <row r="551" spans="1:7" ht="42" customHeight="1">
      <c r="A551" s="5" t="s">
        <v>184</v>
      </c>
      <c r="B551" s="40" t="s">
        <v>121</v>
      </c>
      <c r="C551" s="39" t="s">
        <v>7</v>
      </c>
      <c r="D551" s="88">
        <f>D552</f>
        <v>273.60000000000002</v>
      </c>
      <c r="E551" s="30"/>
      <c r="F551" s="30"/>
      <c r="G551" s="3"/>
    </row>
    <row r="552" spans="1:7" ht="31.5" customHeight="1">
      <c r="A552" s="5" t="s">
        <v>9</v>
      </c>
      <c r="B552" s="40" t="s">
        <v>121</v>
      </c>
      <c r="C552" s="39">
        <v>200</v>
      </c>
      <c r="D552" s="88">
        <v>273.60000000000002</v>
      </c>
      <c r="E552" s="30"/>
      <c r="F552" s="30"/>
      <c r="G552" s="3"/>
    </row>
    <row r="553" spans="1:7" ht="44.25" customHeight="1">
      <c r="A553" s="52" t="s">
        <v>316</v>
      </c>
      <c r="B553" s="49" t="s">
        <v>317</v>
      </c>
      <c r="C553" s="50" t="s">
        <v>7</v>
      </c>
      <c r="D553" s="87">
        <f>D554</f>
        <v>18541.489999999998</v>
      </c>
      <c r="E553" s="30"/>
      <c r="F553" s="30"/>
      <c r="G553" s="3"/>
    </row>
    <row r="554" spans="1:7" ht="40.5" customHeight="1">
      <c r="A554" s="5" t="s">
        <v>318</v>
      </c>
      <c r="B554" s="40" t="s">
        <v>319</v>
      </c>
      <c r="C554" s="39" t="s">
        <v>7</v>
      </c>
      <c r="D554" s="88">
        <f>D555+D556+D557</f>
        <v>18541.489999999998</v>
      </c>
      <c r="E554" s="30"/>
      <c r="F554" s="30"/>
      <c r="G554" s="3"/>
    </row>
    <row r="555" spans="1:7" ht="60" customHeight="1">
      <c r="A555" s="27" t="s">
        <v>17</v>
      </c>
      <c r="B555" s="40" t="s">
        <v>319</v>
      </c>
      <c r="C555" s="39">
        <v>100</v>
      </c>
      <c r="D555" s="88">
        <v>15222.93</v>
      </c>
      <c r="E555" s="30"/>
      <c r="F555" s="30"/>
      <c r="G555" s="3"/>
    </row>
    <row r="556" spans="1:7" ht="30.75" customHeight="1">
      <c r="A556" s="5" t="s">
        <v>9</v>
      </c>
      <c r="B556" s="40" t="s">
        <v>319</v>
      </c>
      <c r="C556" s="39">
        <v>200</v>
      </c>
      <c r="D556" s="88">
        <v>3037.96</v>
      </c>
      <c r="E556" s="30"/>
      <c r="F556" s="30"/>
      <c r="G556" s="3"/>
    </row>
    <row r="557" spans="1:7" ht="25.5" customHeight="1">
      <c r="A557" s="5" t="s">
        <v>11</v>
      </c>
      <c r="B557" s="40" t="s">
        <v>319</v>
      </c>
      <c r="C557" s="39">
        <v>800</v>
      </c>
      <c r="D557" s="88">
        <v>280.60000000000002</v>
      </c>
      <c r="E557" s="30"/>
      <c r="F557" s="30"/>
      <c r="G557" s="3"/>
    </row>
    <row r="558" spans="1:7" ht="25.5" customHeight="1">
      <c r="A558" s="5" t="s">
        <v>452</v>
      </c>
      <c r="B558" s="49" t="s">
        <v>448</v>
      </c>
      <c r="C558" s="50" t="s">
        <v>7</v>
      </c>
      <c r="D558" s="87">
        <f>D559+D562</f>
        <v>483.07</v>
      </c>
      <c r="E558" s="30"/>
      <c r="F558" s="30"/>
      <c r="G558" s="3"/>
    </row>
    <row r="559" spans="1:7" ht="25.5" customHeight="1">
      <c r="A559" s="5" t="s">
        <v>451</v>
      </c>
      <c r="B559" s="40" t="s">
        <v>449</v>
      </c>
      <c r="C559" s="39"/>
      <c r="D559" s="88">
        <f>D561+D560</f>
        <v>0</v>
      </c>
      <c r="E559" s="30"/>
      <c r="F559" s="30"/>
      <c r="G559" s="3"/>
    </row>
    <row r="560" spans="1:7" ht="25.5" customHeight="1">
      <c r="A560" s="5" t="s">
        <v>9</v>
      </c>
      <c r="B560" s="109" t="s">
        <v>449</v>
      </c>
      <c r="C560" s="108">
        <v>200</v>
      </c>
      <c r="D560" s="88">
        <v>0</v>
      </c>
      <c r="E560" s="30"/>
      <c r="F560" s="30"/>
      <c r="G560" s="3"/>
    </row>
    <row r="561" spans="1:7" ht="39.75" customHeight="1">
      <c r="A561" s="27" t="s">
        <v>229</v>
      </c>
      <c r="B561" s="40" t="s">
        <v>449</v>
      </c>
      <c r="C561" s="39">
        <v>400</v>
      </c>
      <c r="D561" s="88">
        <v>0</v>
      </c>
      <c r="E561" s="30"/>
      <c r="F561" s="30"/>
      <c r="G561" s="3"/>
    </row>
    <row r="562" spans="1:7" ht="34.5" customHeight="1">
      <c r="A562" s="102" t="s">
        <v>456</v>
      </c>
      <c r="B562" s="40" t="s">
        <v>457</v>
      </c>
      <c r="C562" s="50" t="s">
        <v>7</v>
      </c>
      <c r="D562" s="88">
        <f>D563+D564</f>
        <v>483.07</v>
      </c>
      <c r="E562" s="30"/>
      <c r="F562" s="30"/>
      <c r="G562" s="3"/>
    </row>
    <row r="563" spans="1:7" ht="28.5" customHeight="1">
      <c r="A563" s="102" t="s">
        <v>9</v>
      </c>
      <c r="B563" s="40" t="s">
        <v>457</v>
      </c>
      <c r="C563" s="39">
        <v>200</v>
      </c>
      <c r="D563" s="88">
        <v>423.67</v>
      </c>
      <c r="E563" s="30"/>
      <c r="F563" s="30"/>
      <c r="G563" s="3"/>
    </row>
    <row r="564" spans="1:7" ht="30" customHeight="1">
      <c r="A564" s="102" t="s">
        <v>11</v>
      </c>
      <c r="B564" s="40" t="s">
        <v>457</v>
      </c>
      <c r="C564" s="39">
        <v>800</v>
      </c>
      <c r="D564" s="88">
        <v>59.4</v>
      </c>
      <c r="E564" s="30"/>
      <c r="F564" s="30"/>
      <c r="G564" s="3"/>
    </row>
    <row r="565" spans="1:7" ht="30" customHeight="1">
      <c r="A565" s="121" t="s">
        <v>506</v>
      </c>
      <c r="B565" s="49" t="s">
        <v>507</v>
      </c>
      <c r="C565" s="50"/>
      <c r="D565" s="87">
        <f>D566+D568</f>
        <v>4308.4699999999993</v>
      </c>
      <c r="E565" s="30"/>
      <c r="F565" s="30"/>
      <c r="G565" s="3"/>
    </row>
    <row r="566" spans="1:7" ht="28.5" customHeight="1">
      <c r="A566" s="79" t="s">
        <v>504</v>
      </c>
      <c r="B566" s="120" t="s">
        <v>505</v>
      </c>
      <c r="C566" s="50" t="s">
        <v>7</v>
      </c>
      <c r="D566" s="88">
        <f>D567</f>
        <v>1000</v>
      </c>
      <c r="E566" s="30"/>
      <c r="F566" s="30"/>
      <c r="G566" s="3"/>
    </row>
    <row r="567" spans="1:7" ht="31.5" customHeight="1">
      <c r="A567" s="79" t="s">
        <v>9</v>
      </c>
      <c r="B567" s="120" t="s">
        <v>505</v>
      </c>
      <c r="C567" s="119">
        <v>200</v>
      </c>
      <c r="D567" s="88">
        <v>1000</v>
      </c>
      <c r="E567" s="30"/>
      <c r="F567" s="30"/>
      <c r="G567" s="3"/>
    </row>
    <row r="568" spans="1:7" ht="49.5" customHeight="1">
      <c r="A568" s="79" t="s">
        <v>508</v>
      </c>
      <c r="B568" s="120" t="s">
        <v>509</v>
      </c>
      <c r="C568" s="50" t="s">
        <v>7</v>
      </c>
      <c r="D568" s="88">
        <f>D569</f>
        <v>3308.47</v>
      </c>
      <c r="E568" s="30"/>
      <c r="F568" s="30"/>
      <c r="G568" s="3"/>
    </row>
    <row r="569" spans="1:7" ht="30" customHeight="1">
      <c r="A569" s="79" t="s">
        <v>11</v>
      </c>
      <c r="B569" s="120" t="s">
        <v>509</v>
      </c>
      <c r="C569" s="119">
        <v>800</v>
      </c>
      <c r="D569" s="88">
        <v>3308.47</v>
      </c>
      <c r="E569" s="30"/>
      <c r="F569" s="30"/>
      <c r="G569" s="3"/>
    </row>
    <row r="570" spans="1:7" ht="19.149999999999999" customHeight="1">
      <c r="A570" s="59" t="s">
        <v>13</v>
      </c>
      <c r="B570" s="60"/>
      <c r="C570" s="60"/>
      <c r="D570" s="99">
        <f>D19+D23+D37+D48+D72+D108+D114+D162+D169+D238+D289+D293+D323+D334+D429+D438+D457+D538+D547+D550+D553+D535+D541+D558+D532+D565</f>
        <v>1771310.1700000004</v>
      </c>
      <c r="E570" s="35" t="e">
        <f>E19+E182+E199+#REF!+#REF!+#REF!+#REF!+#REF!+E438+E457+#REF!+#REF!+#REF!</f>
        <v>#REF!</v>
      </c>
      <c r="F570" s="35" t="e">
        <f>F19+F182+F199+#REF!+#REF!+#REF!+#REF!+#REF!+F438+F457+#REF!+#REF!+#REF!</f>
        <v>#REF!</v>
      </c>
      <c r="G570" s="3"/>
    </row>
    <row r="571" spans="1:7" ht="16.899999999999999" customHeight="1">
      <c r="D571" s="100"/>
      <c r="E571" s="4"/>
      <c r="F571" s="4"/>
      <c r="G571" s="3"/>
    </row>
    <row r="572" spans="1:7">
      <c r="A572" s="131" t="s">
        <v>12</v>
      </c>
      <c r="B572" s="132"/>
      <c r="C572" s="132"/>
      <c r="D572" s="132"/>
      <c r="E572" s="132"/>
      <c r="F572" s="132"/>
      <c r="G572" s="3"/>
    </row>
    <row r="573" spans="1:7">
      <c r="G573" s="1"/>
    </row>
  </sheetData>
  <autoFilter ref="A18:J573"/>
  <mergeCells count="22">
    <mergeCell ref="A1:D1"/>
    <mergeCell ref="C16:C17"/>
    <mergeCell ref="E16:F16"/>
    <mergeCell ref="B16:B17"/>
    <mergeCell ref="A11:F11"/>
    <mergeCell ref="D16:D17"/>
    <mergeCell ref="A12:D12"/>
    <mergeCell ref="A572:F572"/>
    <mergeCell ref="A2:F2"/>
    <mergeCell ref="A3:F3"/>
    <mergeCell ref="A13:F13"/>
    <mergeCell ref="A5:F5"/>
    <mergeCell ref="A7:F7"/>
    <mergeCell ref="A4:D4"/>
    <mergeCell ref="A6:D6"/>
    <mergeCell ref="A16:A17"/>
    <mergeCell ref="A8:D8"/>
    <mergeCell ref="A9:D9"/>
    <mergeCell ref="A10:D10"/>
    <mergeCell ref="A131:A133"/>
    <mergeCell ref="C131:C132"/>
    <mergeCell ref="B131:B132"/>
  </mergeCells>
  <phoneticPr fontId="4" type="noConversion"/>
  <pageMargins left="0.39370078740157483" right="0.39370078740157483" top="0.6692913385826772" bottom="0.78740157480314965" header="0.51181102362204722" footer="0.51181102362204722"/>
  <pageSetup paperSize="9" fitToHeight="0" orientation="landscape" r:id="rId1"/>
  <headerFooter alignWithMargins="0">
    <oddHeader>&amp;R&amp;"Times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8</vt:lpstr>
      <vt:lpstr>'Приложение 8'!Заголовки_для_печати</vt:lpstr>
      <vt:lpstr>'Приложение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2018-02-07T13:45:20Z</cp:lastPrinted>
  <dcterms:created xsi:type="dcterms:W3CDTF">2013-10-16T11:38:15Z</dcterms:created>
  <dcterms:modified xsi:type="dcterms:W3CDTF">2018-08-01T14:10:09Z</dcterms:modified>
</cp:coreProperties>
</file>