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60" windowWidth="19410" windowHeight="8835"/>
  </bookViews>
  <sheets>
    <sheet name="разделы22" sheetId="9" r:id="rId1"/>
  </sheets>
  <definedNames>
    <definedName name="_xlnm.Print_Area" localSheetId="0">разделы22!$A$1:$G$58</definedName>
  </definedNames>
  <calcPr calcId="162913" iterate="1"/>
</workbook>
</file>

<file path=xl/calcChain.xml><?xml version="1.0" encoding="utf-8"?>
<calcChain xmlns="http://schemas.openxmlformats.org/spreadsheetml/2006/main">
  <c r="F30" i="9" l="1"/>
  <c r="F54" i="9"/>
  <c r="F50" i="9"/>
  <c r="F47" i="9"/>
  <c r="F40" i="9"/>
  <c r="F38" i="9"/>
  <c r="F34" i="9"/>
  <c r="F25" i="9"/>
  <c r="F27" i="9"/>
  <c r="F16" i="9"/>
  <c r="G17" i="9"/>
  <c r="G18" i="9"/>
  <c r="G19" i="9"/>
  <c r="G20" i="9"/>
  <c r="G21" i="9"/>
  <c r="G22" i="9"/>
  <c r="G23" i="9"/>
  <c r="G24" i="9"/>
  <c r="G26" i="9"/>
  <c r="G28" i="9"/>
  <c r="G29" i="9"/>
  <c r="G31" i="9"/>
  <c r="G32" i="9"/>
  <c r="G33" i="9"/>
  <c r="G35" i="9"/>
  <c r="G36" i="9"/>
  <c r="G37" i="9"/>
  <c r="G39" i="9"/>
  <c r="G41" i="9"/>
  <c r="G42" i="9"/>
  <c r="G43" i="9"/>
  <c r="G44" i="9"/>
  <c r="G45" i="9"/>
  <c r="G46" i="9"/>
  <c r="G48" i="9"/>
  <c r="G49" i="9"/>
  <c r="G51" i="9"/>
  <c r="G52" i="9"/>
  <c r="G53" i="9"/>
  <c r="G55" i="9"/>
  <c r="D54" i="9"/>
  <c r="D50" i="9"/>
  <c r="D47" i="9"/>
  <c r="D43" i="9"/>
  <c r="D42" i="9"/>
  <c r="D41" i="9"/>
  <c r="D40" i="9" s="1"/>
  <c r="D38" i="9"/>
  <c r="D34" i="9"/>
  <c r="D25" i="9"/>
  <c r="D27" i="9"/>
  <c r="D30" i="9"/>
  <c r="D24" i="9"/>
  <c r="D16" i="9"/>
  <c r="D57" i="9" s="1"/>
  <c r="F57" i="9" l="1"/>
  <c r="E38" i="9" l="1"/>
  <c r="G38" i="9" s="1"/>
  <c r="E27" i="9" l="1"/>
  <c r="G27" i="9" s="1"/>
  <c r="E25" i="9" l="1"/>
  <c r="G25" i="9" s="1"/>
  <c r="E54" i="9" l="1"/>
  <c r="G54" i="9" s="1"/>
  <c r="E50" i="9"/>
  <c r="G50" i="9" s="1"/>
  <c r="E47" i="9"/>
  <c r="G47" i="9" s="1"/>
  <c r="E40" i="9"/>
  <c r="G40" i="9" s="1"/>
  <c r="E34" i="9"/>
  <c r="G34" i="9" s="1"/>
  <c r="E30" i="9"/>
  <c r="G30" i="9" s="1"/>
  <c r="E16" i="9"/>
  <c r="G16" i="9" s="1"/>
  <c r="E57" i="9" l="1"/>
  <c r="G57" i="9" s="1"/>
</calcChain>
</file>

<file path=xl/sharedStrings.xml><?xml version="1.0" encoding="utf-8"?>
<sst xmlns="http://schemas.openxmlformats.org/spreadsheetml/2006/main" count="66" uniqueCount="57">
  <si>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</si>
  <si>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</si>
  <si>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</si>
  <si>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</si>
  <si>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</si>
  <si>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</si>
  <si>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</si>
  <si>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</si>
  <si>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</si>
  <si>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</si>
  <si>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</si>
  <si>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</si>
  <si>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</si>
  <si>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</si>
  <si>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</si>
  <si>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</si>
  <si>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</si>
  <si>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</si>
  <si>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</si>
  <si>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</si>
  <si>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</si>
  <si>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</si>
  <si>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</si>
  <si>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</si>
  <si>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</si>
  <si>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</si>
  <si>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</si>
  <si>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</si>
  <si>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</si>
  <si>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</si>
  <si>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Обеспечение проведения выборов и референдумов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</si>
  <si>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</si>
  <si>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</si>
  <si>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</si>
  <si>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</si>
  <si>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</si>
  <si>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</si>
  <si>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</si>
  <si>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</si>
  <si>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</si>
  <si>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</si>
  <si>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Национальная оборона</t>
  </si>
  <si>
    <t>Мобилизационная и вневойсковая подготовка</t>
  </si>
  <si>
    <t>Миграционная политика</t>
  </si>
  <si>
    <t>Охрана окружающей среды</t>
  </si>
  <si>
    <t>Другие вопросы в области охраны окружающей среды</t>
  </si>
  <si>
    <t>Исполнено</t>
  </si>
  <si>
    <t>% исп</t>
  </si>
  <si>
    <t>Утверждено первоначально</t>
  </si>
  <si>
    <t>Утверждено с учетом изменений</t>
  </si>
  <si>
    <t>Приложение 3</t>
  </si>
  <si>
    <t xml:space="preserve">к решению Совета депутатов </t>
  </si>
  <si>
    <t xml:space="preserve">Ставропольского края </t>
  </si>
  <si>
    <t xml:space="preserve">Советского городского округа </t>
  </si>
  <si>
    <t>Расходы бюджета по разделам и подразделам</t>
  </si>
  <si>
    <t xml:space="preserve"> классификации расходов бюджета Советского городского округа Ставропольского края за 2022 год</t>
  </si>
  <si>
    <t>от 17 мая  2023 г. №63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</si>
</sst>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0"/>
    <numFmt numFmtId="166" formatCode="###,###,###,##0.00"/>
    <numFmt numFmtId="167" formatCode="00.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49">
    <xf numFmtId="0" fontId="0" fillId="0" borderId="0" xfId="0"/>
    <xf numFmtId="0" fontId="1" fillId="2" borderId="0" xfId="0" applyFont="1" applyFill="1" applyBorder="1" applyAlignment="1">
      <alignment wrapText="1"/>
    </xf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Font="1" applyAlignment="1" applyProtection="1">
      <alignment horizontal="left"/>
      <protection hidden="1"/>
    </xf>
    <xf numFmtId="0" fontId="1" fillId="0" borderId="3" xfId="2" applyNumberFormat="1" applyFont="1" applyFill="1" applyBorder="1" applyAlignment="1" applyProtection="1">
      <alignment horizontal="right"/>
      <protection hidden="1"/>
    </xf>
    <xf numFmtId="0" fontId="1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0" xfId="2" applyNumberFormat="1" applyFont="1" applyFill="1" applyBorder="1" applyAlignment="1" applyProtection="1">
      <alignment horizontal="left" vertical="top" wrapText="1"/>
      <protection hidden="1"/>
    </xf>
    <xf numFmtId="165" fontId="2" fillId="0" borderId="0" xfId="2" applyNumberFormat="1" applyFont="1" applyFill="1" applyBorder="1" applyAlignment="1" applyProtection="1">
      <alignment horizontal="center" vertical="top"/>
      <protection hidden="1"/>
    </xf>
    <xf numFmtId="165" fontId="2" fillId="0" borderId="0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0" xfId="2" applyNumberFormat="1" applyFont="1" applyFill="1" applyBorder="1" applyAlignment="1" applyProtection="1">
      <alignment horizontal="center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right" vertical="top"/>
      <protection hidden="1"/>
    </xf>
    <xf numFmtId="0" fontId="1" fillId="0" borderId="0" xfId="2" applyNumberFormat="1" applyFont="1" applyFill="1" applyBorder="1" applyAlignment="1" applyProtection="1">
      <alignment horizontal="left" vertical="top" wrapText="1"/>
      <protection hidden="1"/>
    </xf>
    <xf numFmtId="0" fontId="2" fillId="0" borderId="0" xfId="2" applyNumberFormat="1" applyFont="1" applyFill="1" applyAlignment="1" applyProtection="1">
      <protection hidden="1"/>
    </xf>
    <xf numFmtId="0" fontId="5" fillId="0" borderId="0" xfId="2" applyFont="1" applyProtection="1"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167" fontId="1" fillId="0" borderId="0" xfId="2" applyNumberFormat="1" applyFont="1" applyFill="1" applyBorder="1" applyAlignment="1" applyProtection="1">
      <alignment horizontal="center" vertical="top"/>
      <protection hidden="1"/>
    </xf>
    <xf numFmtId="164" fontId="2" fillId="0" borderId="0" xfId="3" applyFont="1" applyFill="1" applyBorder="1" applyAlignment="1" applyProtection="1">
      <alignment horizontal="center" vertical="top"/>
      <protection hidden="1"/>
    </xf>
    <xf numFmtId="164" fontId="1" fillId="0" borderId="0" xfId="3" applyFont="1" applyFill="1" applyBorder="1" applyAlignment="1" applyProtection="1">
      <alignment horizontal="center" vertical="top"/>
      <protection hidden="1"/>
    </xf>
    <xf numFmtId="164" fontId="1" fillId="0" borderId="0" xfId="3" applyFont="1" applyFill="1" applyBorder="1" applyAlignment="1" applyProtection="1">
      <alignment horizontal="center" vertical="center"/>
      <protection hidden="1"/>
    </xf>
    <xf numFmtId="164" fontId="1" fillId="2" borderId="0" xfId="3" applyFont="1" applyFill="1" applyBorder="1" applyAlignment="1" applyProtection="1">
      <alignment horizontal="center" vertical="top"/>
      <protection hidden="1"/>
    </xf>
    <xf numFmtId="164" fontId="2" fillId="2" borderId="0" xfId="3" applyFont="1" applyFill="1" applyBorder="1" applyAlignment="1" applyProtection="1">
      <alignment horizontal="center" vertical="top"/>
      <protection hidden="1"/>
    </xf>
    <xf numFmtId="0" fontId="2" fillId="2" borderId="0" xfId="0" applyFont="1" applyFill="1" applyBorder="1" applyAlignment="1">
      <alignment wrapText="1"/>
    </xf>
    <xf numFmtId="0" fontId="1" fillId="0" borderId="0" xfId="2" applyFont="1" applyAlignment="1" applyProtection="1">
      <alignment horizontal="left"/>
      <protection hidden="1"/>
    </xf>
    <xf numFmtId="0" fontId="1" fillId="0" borderId="2" xfId="2" applyFont="1" applyBorder="1" applyAlignment="1">
      <alignment horizontal="center" vertical="center"/>
    </xf>
    <xf numFmtId="0" fontId="1" fillId="0" borderId="2" xfId="2" applyFont="1" applyBorder="1"/>
    <xf numFmtId="164" fontId="2" fillId="0" borderId="0" xfId="2" applyNumberFormat="1" applyFont="1" applyProtection="1">
      <protection hidden="1"/>
    </xf>
    <xf numFmtId="167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center" vertical="top"/>
      <protection hidden="1"/>
    </xf>
    <xf numFmtId="166" fontId="1" fillId="2" borderId="0" xfId="2" applyNumberFormat="1" applyFont="1" applyFill="1" applyBorder="1" applyAlignment="1" applyProtection="1">
      <alignment horizontal="center" vertical="top"/>
      <protection hidden="1"/>
    </xf>
    <xf numFmtId="4" fontId="2" fillId="0" borderId="0" xfId="2" applyNumberFormat="1" applyFont="1" applyFill="1" applyAlignment="1" applyProtection="1">
      <alignment horizontal="center"/>
      <protection hidden="1"/>
    </xf>
    <xf numFmtId="164" fontId="2" fillId="0" borderId="0" xfId="3" applyFont="1" applyFill="1" applyBorder="1" applyAlignment="1" applyProtection="1">
      <alignment vertical="top"/>
      <protection hidden="1"/>
    </xf>
    <xf numFmtId="164" fontId="1" fillId="0" borderId="0" xfId="3" applyFont="1" applyFill="1" applyBorder="1" applyAlignment="1" applyProtection="1">
      <alignment vertical="top"/>
      <protection hidden="1"/>
    </xf>
    <xf numFmtId="164" fontId="1" fillId="0" borderId="0" xfId="3" applyFont="1" applyFill="1" applyBorder="1" applyAlignment="1" applyProtection="1">
      <alignment vertical="center"/>
      <protection hidden="1"/>
    </xf>
    <xf numFmtId="164" fontId="1" fillId="2" borderId="0" xfId="3" applyFont="1" applyFill="1" applyBorder="1" applyAlignment="1" applyProtection="1">
      <alignment vertical="top"/>
      <protection hidden="1"/>
    </xf>
    <xf numFmtId="164" fontId="2" fillId="2" borderId="0" xfId="3" applyFont="1" applyFill="1" applyBorder="1" applyAlignment="1" applyProtection="1">
      <alignment vertical="top"/>
      <protection hidden="1"/>
    </xf>
    <xf numFmtId="166" fontId="1" fillId="0" borderId="0" xfId="2" applyNumberFormat="1" applyFont="1" applyFill="1" applyBorder="1" applyAlignment="1" applyProtection="1">
      <alignment vertical="top"/>
      <protection hidden="1"/>
    </xf>
    <xf numFmtId="167" fontId="2" fillId="0" borderId="0" xfId="2" applyNumberFormat="1" applyFont="1" applyFill="1" applyBorder="1" applyAlignment="1" applyProtection="1">
      <alignment horizontal="center" vertical="top" wrapText="1"/>
      <protection hidden="1"/>
    </xf>
    <xf numFmtId="167" fontId="1" fillId="0" borderId="0" xfId="2" applyNumberFormat="1" applyFont="1" applyFill="1" applyBorder="1" applyAlignment="1" applyProtection="1">
      <alignment horizontal="center" vertical="center" wrapText="1"/>
      <protection hidden="1"/>
    </xf>
    <xf numFmtId="166" fontId="1" fillId="0" borderId="0" xfId="2" applyNumberFormat="1" applyFont="1" applyFill="1" applyBorder="1" applyAlignment="1" applyProtection="1">
      <alignment horizontal="center" vertical="center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0" xfId="2" applyNumberFormat="1" applyFont="1" applyFill="1" applyAlignment="1" applyProtection="1">
      <alignment horizontal="right"/>
      <protection hidden="1"/>
    </xf>
    <xf numFmtId="0" fontId="1" fillId="0" borderId="0" xfId="2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abSelected="1" view="pageBreakPreview" zoomScale="60" zoomScaleNormal="70" workbookViewId="0">
      <selection activeCell="J5" sqref="J5"/>
    </sheetView>
  </sheetViews>
  <sheetFormatPr defaultColWidth="9.28515625" defaultRowHeight="12.75" x14ac:dyDescent="0.2"/>
  <cols>
    <col min="1" max="1" width="95.7109375" style="3" customWidth="1"/>
    <col min="2" max="3" width="10" style="3" customWidth="1"/>
    <col min="4" max="4" width="19.28515625" style="3" customWidth="1"/>
    <col min="5" max="5" width="18.7109375" style="3" customWidth="1"/>
    <col min="6" max="6" width="19" style="3" customWidth="1"/>
    <col min="7" max="7" width="9.85546875" style="3" customWidth="1"/>
    <col min="8" max="8" width="27.42578125" style="3" customWidth="1"/>
    <col min="9" max="16384" width="9.28515625" style="3"/>
  </cols>
  <sheetData>
    <row r="1" spans="1:8" ht="18.75" customHeight="1" x14ac:dyDescent="0.3">
      <c r="A1" s="2"/>
      <c r="B1" s="47" t="s">
        <v>50</v>
      </c>
      <c r="C1" s="47"/>
      <c r="D1" s="47"/>
      <c r="E1" s="47"/>
      <c r="F1" s="47"/>
      <c r="G1" s="47"/>
    </row>
    <row r="2" spans="1:8" ht="18.75" customHeight="1" x14ac:dyDescent="0.3">
      <c r="A2" s="2"/>
      <c r="B2" s="47" t="s">
        <v>51</v>
      </c>
      <c r="C2" s="47"/>
      <c r="D2" s="47"/>
      <c r="E2" s="47"/>
      <c r="F2" s="47"/>
      <c r="G2" s="47"/>
    </row>
    <row r="3" spans="1:8" ht="18.75" customHeight="1" x14ac:dyDescent="0.3">
      <c r="A3" s="2"/>
      <c r="B3" s="47" t="s">
        <v>53</v>
      </c>
      <c r="C3" s="47"/>
      <c r="D3" s="47"/>
      <c r="E3" s="47"/>
      <c r="F3" s="47"/>
      <c r="G3" s="47"/>
    </row>
    <row r="4" spans="1:8" ht="18.75" customHeight="1" x14ac:dyDescent="0.3">
      <c r="A4" s="2"/>
      <c r="B4" s="48" t="s">
        <v>52</v>
      </c>
      <c r="C4" s="48"/>
      <c r="D4" s="48"/>
      <c r="E4" s="48"/>
      <c r="F4" s="48"/>
      <c r="G4" s="48"/>
    </row>
    <row r="5" spans="1:8" ht="18.75" customHeight="1" x14ac:dyDescent="0.3">
      <c r="A5" s="2"/>
      <c r="B5" s="47" t="s">
        <v>56</v>
      </c>
      <c r="C5" s="47"/>
      <c r="D5" s="47"/>
      <c r="E5" s="47"/>
      <c r="F5" s="47"/>
      <c r="G5" s="47"/>
    </row>
    <row r="6" spans="1:8" ht="17.25" customHeight="1" x14ac:dyDescent="0.3">
      <c r="A6" s="2"/>
      <c r="B6" s="46"/>
      <c r="C6" s="46"/>
      <c r="D6" s="46"/>
      <c r="E6" s="46"/>
    </row>
    <row r="7" spans="1:8" ht="17.25" customHeight="1" x14ac:dyDescent="0.3">
      <c r="A7" s="2"/>
      <c r="B7" s="4"/>
      <c r="C7" s="4"/>
      <c r="D7" s="27"/>
      <c r="E7" s="4"/>
    </row>
    <row r="8" spans="1:8" ht="17.25" customHeight="1" x14ac:dyDescent="0.3">
      <c r="A8" s="2"/>
      <c r="B8" s="4"/>
      <c r="C8" s="4"/>
      <c r="D8" s="27"/>
      <c r="E8" s="4"/>
    </row>
    <row r="9" spans="1:8" ht="17.25" customHeight="1" x14ac:dyDescent="0.3">
      <c r="A9" s="2"/>
      <c r="B9" s="4"/>
      <c r="C9" s="4"/>
      <c r="D9" s="27"/>
      <c r="E9" s="4"/>
    </row>
    <row r="10" spans="1:8" ht="17.25" customHeight="1" x14ac:dyDescent="0.3">
      <c r="A10" s="2"/>
      <c r="B10" s="4"/>
      <c r="C10" s="4"/>
      <c r="D10" s="27"/>
      <c r="E10" s="4"/>
    </row>
    <row r="11" spans="1:8" ht="18.75" customHeight="1" x14ac:dyDescent="0.2">
      <c r="A11" s="44" t="s">
        <v>54</v>
      </c>
      <c r="B11" s="44"/>
      <c r="C11" s="44"/>
      <c r="D11" s="44"/>
      <c r="E11" s="44"/>
    </row>
    <row r="12" spans="1:8" ht="30.75" customHeight="1" x14ac:dyDescent="0.2">
      <c r="A12" s="44" t="s">
        <v>55</v>
      </c>
      <c r="B12" s="44"/>
      <c r="C12" s="44"/>
      <c r="D12" s="44"/>
      <c r="E12" s="44"/>
    </row>
    <row r="13" spans="1:8" ht="18.75" customHeight="1" x14ac:dyDescent="0.3">
      <c r="A13" s="2"/>
      <c r="B13" s="2"/>
      <c r="C13" s="2"/>
      <c r="D13" s="2"/>
      <c r="E13" s="5"/>
      <c r="F13" s="5" t="s">
        <v>31</v>
      </c>
    </row>
    <row r="14" spans="1:8" ht="49.15" customHeight="1" x14ac:dyDescent="0.3">
      <c r="A14" s="6" t="s">
        <v>32</v>
      </c>
      <c r="B14" s="6" t="s">
        <v>0</v>
      </c>
      <c r="C14" s="6" t="s">
        <v>1</v>
      </c>
      <c r="D14" s="6" t="s">
        <v>48</v>
      </c>
      <c r="E14" s="7" t="s">
        <v>49</v>
      </c>
      <c r="F14" s="29" t="s">
        <v>46</v>
      </c>
      <c r="G14" s="29" t="s">
        <v>47</v>
      </c>
    </row>
    <row r="15" spans="1:8" ht="18.75" customHeight="1" x14ac:dyDescent="0.2">
      <c r="A15" s="6">
        <v>1</v>
      </c>
      <c r="B15" s="8">
        <v>2</v>
      </c>
      <c r="C15" s="8">
        <v>3</v>
      </c>
      <c r="D15" s="8"/>
      <c r="E15" s="8">
        <v>4</v>
      </c>
      <c r="F15" s="28">
        <v>5</v>
      </c>
      <c r="G15" s="28">
        <v>6</v>
      </c>
    </row>
    <row r="16" spans="1:8" ht="18.75" customHeight="1" x14ac:dyDescent="0.2">
      <c r="A16" s="9" t="s">
        <v>2</v>
      </c>
      <c r="B16" s="10">
        <v>1</v>
      </c>
      <c r="C16" s="11" t="s">
        <v>33</v>
      </c>
      <c r="D16" s="21">
        <f>D17+D18+D19+D20+D21+D23+D24+D22</f>
        <v>223911.12000000002</v>
      </c>
      <c r="E16" s="35">
        <f>E17+E18+E19+E20+E21+E23+E24+E22</f>
        <v>248877.83000000002</v>
      </c>
      <c r="F16" s="35">
        <f>F17+F18+F19+F20+F21+F23+F24+F22</f>
        <v>238945.41999999998</v>
      </c>
      <c r="G16" s="41">
        <f>F16/E16*100</f>
        <v>96.009122226756787</v>
      </c>
      <c r="H16" s="14"/>
    </row>
    <row r="17" spans="1:8" ht="38.25" customHeight="1" x14ac:dyDescent="0.2">
      <c r="A17" s="15" t="s">
        <v>26</v>
      </c>
      <c r="B17" s="12">
        <v>1</v>
      </c>
      <c r="C17" s="13">
        <v>2</v>
      </c>
      <c r="D17" s="23">
        <v>1925.29</v>
      </c>
      <c r="E17" s="37">
        <v>1800.73</v>
      </c>
      <c r="F17" s="43">
        <v>1640.85</v>
      </c>
      <c r="G17" s="42">
        <f t="shared" ref="G17:G57" si="0">F17/E17*100</f>
        <v>91.121378552031672</v>
      </c>
      <c r="H17" s="14"/>
    </row>
    <row r="18" spans="1:8" ht="39" customHeight="1" x14ac:dyDescent="0.2">
      <c r="A18" s="15" t="s">
        <v>3</v>
      </c>
      <c r="B18" s="12">
        <v>1</v>
      </c>
      <c r="C18" s="13">
        <v>3</v>
      </c>
      <c r="D18" s="23">
        <v>5324.5</v>
      </c>
      <c r="E18" s="37">
        <v>5715.03</v>
      </c>
      <c r="F18" s="43">
        <v>5715.03</v>
      </c>
      <c r="G18" s="42">
        <f t="shared" si="0"/>
        <v>100</v>
      </c>
      <c r="H18" s="14"/>
    </row>
    <row r="19" spans="1:8" ht="58.5" customHeight="1" x14ac:dyDescent="0.2">
      <c r="A19" s="15" t="s">
        <v>5</v>
      </c>
      <c r="B19" s="12">
        <v>1</v>
      </c>
      <c r="C19" s="13">
        <v>4</v>
      </c>
      <c r="D19" s="23">
        <v>93108.47</v>
      </c>
      <c r="E19" s="37">
        <v>100216.3</v>
      </c>
      <c r="F19" s="23">
        <v>99852.64</v>
      </c>
      <c r="G19" s="42">
        <f t="shared" si="0"/>
        <v>99.637124898843794</v>
      </c>
      <c r="H19" s="14"/>
    </row>
    <row r="20" spans="1:8" ht="18.75" customHeight="1" x14ac:dyDescent="0.2">
      <c r="A20" s="15" t="s">
        <v>6</v>
      </c>
      <c r="B20" s="12">
        <v>1</v>
      </c>
      <c r="C20" s="13">
        <v>5</v>
      </c>
      <c r="D20" s="22">
        <v>119.06</v>
      </c>
      <c r="E20" s="36">
        <v>119.06</v>
      </c>
      <c r="F20" s="32">
        <v>119.06</v>
      </c>
      <c r="G20" s="31">
        <f t="shared" si="0"/>
        <v>100</v>
      </c>
      <c r="H20" s="14"/>
    </row>
    <row r="21" spans="1:8" ht="37.5" customHeight="1" x14ac:dyDescent="0.2">
      <c r="A21" s="15" t="s">
        <v>34</v>
      </c>
      <c r="B21" s="12">
        <v>1</v>
      </c>
      <c r="C21" s="13">
        <v>6</v>
      </c>
      <c r="D21" s="24">
        <v>16204.63</v>
      </c>
      <c r="E21" s="38">
        <v>18111.3</v>
      </c>
      <c r="F21" s="33">
        <v>18097.28</v>
      </c>
      <c r="G21" s="31">
        <f t="shared" si="0"/>
        <v>99.922589764401224</v>
      </c>
      <c r="H21" s="14"/>
    </row>
    <row r="22" spans="1:8" ht="23.65" customHeight="1" x14ac:dyDescent="0.3">
      <c r="A22" s="1" t="s">
        <v>30</v>
      </c>
      <c r="B22" s="12">
        <v>1</v>
      </c>
      <c r="C22" s="13">
        <v>7</v>
      </c>
      <c r="D22" s="24">
        <v>3641.48</v>
      </c>
      <c r="E22" s="38">
        <v>5971.13</v>
      </c>
      <c r="F22" s="33">
        <v>5971.13</v>
      </c>
      <c r="G22" s="31">
        <f t="shared" si="0"/>
        <v>100</v>
      </c>
      <c r="H22" s="14"/>
    </row>
    <row r="23" spans="1:8" ht="18.75" customHeight="1" x14ac:dyDescent="0.2">
      <c r="A23" s="15" t="s">
        <v>7</v>
      </c>
      <c r="B23" s="12">
        <v>1</v>
      </c>
      <c r="C23" s="13">
        <v>11</v>
      </c>
      <c r="D23" s="22">
        <v>375</v>
      </c>
      <c r="E23" s="36">
        <v>2605.12</v>
      </c>
      <c r="F23" s="32"/>
      <c r="G23" s="31">
        <f t="shared" si="0"/>
        <v>0</v>
      </c>
      <c r="H23" s="14"/>
    </row>
    <row r="24" spans="1:8" ht="18.75" customHeight="1" x14ac:dyDescent="0.2">
      <c r="A24" s="15" t="s">
        <v>4</v>
      </c>
      <c r="B24" s="12">
        <v>1</v>
      </c>
      <c r="C24" s="13">
        <v>13</v>
      </c>
      <c r="D24" s="22">
        <f>103212.69</f>
        <v>103212.69</v>
      </c>
      <c r="E24" s="36">
        <v>114339.16</v>
      </c>
      <c r="F24" s="22">
        <v>107549.43</v>
      </c>
      <c r="G24" s="31">
        <f t="shared" si="0"/>
        <v>94.061763266408462</v>
      </c>
      <c r="H24" s="14"/>
    </row>
    <row r="25" spans="1:8" ht="18.75" customHeight="1" x14ac:dyDescent="0.3">
      <c r="A25" s="26" t="s">
        <v>41</v>
      </c>
      <c r="B25" s="10">
        <v>2</v>
      </c>
      <c r="C25" s="11" t="s">
        <v>33</v>
      </c>
      <c r="D25" s="11">
        <f>D26</f>
        <v>0</v>
      </c>
      <c r="E25" s="35">
        <f>E26</f>
        <v>6000</v>
      </c>
      <c r="F25" s="35">
        <f>F26</f>
        <v>2136.3000000000002</v>
      </c>
      <c r="G25" s="41">
        <f t="shared" si="0"/>
        <v>35.605000000000004</v>
      </c>
      <c r="H25" s="14"/>
    </row>
    <row r="26" spans="1:8" ht="18.75" customHeight="1" x14ac:dyDescent="0.3">
      <c r="A26" s="1" t="s">
        <v>42</v>
      </c>
      <c r="B26" s="12">
        <v>2</v>
      </c>
      <c r="C26" s="13">
        <v>3</v>
      </c>
      <c r="D26" s="13">
        <v>0</v>
      </c>
      <c r="E26" s="36">
        <v>6000</v>
      </c>
      <c r="F26" s="20">
        <v>2136.3000000000002</v>
      </c>
      <c r="G26" s="31">
        <f t="shared" si="0"/>
        <v>35.605000000000004</v>
      </c>
      <c r="H26" s="14"/>
    </row>
    <row r="27" spans="1:8" ht="19.149999999999999" customHeight="1" x14ac:dyDescent="0.2">
      <c r="A27" s="9" t="s">
        <v>8</v>
      </c>
      <c r="B27" s="10">
        <v>3</v>
      </c>
      <c r="C27" s="11" t="s">
        <v>33</v>
      </c>
      <c r="D27" s="21">
        <f>D28+D29</f>
        <v>4464</v>
      </c>
      <c r="E27" s="35">
        <f>E28+E29</f>
        <v>6961.6999999999989</v>
      </c>
      <c r="F27" s="21">
        <f>F28+F29</f>
        <v>6769.52</v>
      </c>
      <c r="G27" s="41">
        <f t="shared" si="0"/>
        <v>97.239467371475371</v>
      </c>
      <c r="H27" s="14"/>
    </row>
    <row r="28" spans="1:8" ht="25.5" customHeight="1" x14ac:dyDescent="0.2">
      <c r="A28" s="15" t="s">
        <v>35</v>
      </c>
      <c r="B28" s="12">
        <v>3</v>
      </c>
      <c r="C28" s="13">
        <v>10</v>
      </c>
      <c r="D28" s="22">
        <v>4464</v>
      </c>
      <c r="E28" s="36">
        <v>4586.7299999999996</v>
      </c>
      <c r="F28" s="32">
        <v>4569.18</v>
      </c>
      <c r="G28" s="31">
        <f t="shared" si="0"/>
        <v>99.617374469393241</v>
      </c>
      <c r="H28" s="14"/>
    </row>
    <row r="29" spans="1:8" ht="25.5" customHeight="1" x14ac:dyDescent="0.2">
      <c r="A29" s="15" t="s">
        <v>43</v>
      </c>
      <c r="B29" s="12">
        <v>3</v>
      </c>
      <c r="C29" s="13">
        <v>11</v>
      </c>
      <c r="D29" s="13">
        <v>0</v>
      </c>
      <c r="E29" s="36">
        <v>2374.9699999999998</v>
      </c>
      <c r="F29" s="32">
        <v>2200.34</v>
      </c>
      <c r="G29" s="31">
        <f t="shared" si="0"/>
        <v>92.647065015558098</v>
      </c>
      <c r="H29" s="14"/>
    </row>
    <row r="30" spans="1:8" ht="18.75" customHeight="1" x14ac:dyDescent="0.2">
      <c r="A30" s="9" t="s">
        <v>9</v>
      </c>
      <c r="B30" s="10">
        <v>4</v>
      </c>
      <c r="C30" s="11" t="s">
        <v>33</v>
      </c>
      <c r="D30" s="21">
        <f>D31+D32+D33</f>
        <v>84413.381999999998</v>
      </c>
      <c r="E30" s="35">
        <f>E31+E32+E33</f>
        <v>124314.32</v>
      </c>
      <c r="F30" s="35">
        <f>F31+F32+F33</f>
        <v>97977.450000000012</v>
      </c>
      <c r="G30" s="41">
        <f t="shared" si="0"/>
        <v>78.814291064778388</v>
      </c>
      <c r="H30" s="14"/>
    </row>
    <row r="31" spans="1:8" ht="18.75" customHeight="1" x14ac:dyDescent="0.2">
      <c r="A31" s="15" t="s">
        <v>23</v>
      </c>
      <c r="B31" s="12">
        <v>4</v>
      </c>
      <c r="C31" s="13">
        <v>5</v>
      </c>
      <c r="D31" s="22">
        <v>7319.84</v>
      </c>
      <c r="E31" s="36">
        <v>8062.1</v>
      </c>
      <c r="F31" s="32">
        <v>8207.57</v>
      </c>
      <c r="G31" s="31">
        <f t="shared" si="0"/>
        <v>101.80436858882919</v>
      </c>
      <c r="H31" s="14"/>
    </row>
    <row r="32" spans="1:8" ht="18.75" customHeight="1" x14ac:dyDescent="0.2">
      <c r="A32" s="15" t="s">
        <v>10</v>
      </c>
      <c r="B32" s="12">
        <v>4</v>
      </c>
      <c r="C32" s="13">
        <v>9</v>
      </c>
      <c r="D32" s="22">
        <v>76748.542000000001</v>
      </c>
      <c r="E32" s="36">
        <v>116100.22</v>
      </c>
      <c r="F32" s="36">
        <v>89675.1</v>
      </c>
      <c r="G32" s="31">
        <f t="shared" si="0"/>
        <v>77.239388521399874</v>
      </c>
      <c r="H32" s="14"/>
    </row>
    <row r="33" spans="1:8" ht="18.75" customHeight="1" x14ac:dyDescent="0.2">
      <c r="A33" s="15" t="s">
        <v>11</v>
      </c>
      <c r="B33" s="12">
        <v>4</v>
      </c>
      <c r="C33" s="13">
        <v>12</v>
      </c>
      <c r="D33" s="22">
        <v>345</v>
      </c>
      <c r="E33" s="36">
        <v>152</v>
      </c>
      <c r="F33" s="32">
        <v>94.78</v>
      </c>
      <c r="G33" s="31">
        <f t="shared" si="0"/>
        <v>62.355263157894733</v>
      </c>
      <c r="H33" s="14"/>
    </row>
    <row r="34" spans="1:8" ht="18.75" customHeight="1" x14ac:dyDescent="0.2">
      <c r="A34" s="9" t="s">
        <v>12</v>
      </c>
      <c r="B34" s="10">
        <v>5</v>
      </c>
      <c r="C34" s="11" t="s">
        <v>33</v>
      </c>
      <c r="D34" s="21">
        <f>D37+D35+D36</f>
        <v>37592.79</v>
      </c>
      <c r="E34" s="35">
        <f>E37+E35+E36</f>
        <v>54188.95</v>
      </c>
      <c r="F34" s="35">
        <f>F37+F35+F36</f>
        <v>51194.46</v>
      </c>
      <c r="G34" s="41">
        <f t="shared" si="0"/>
        <v>94.473984087161682</v>
      </c>
      <c r="H34" s="14"/>
    </row>
    <row r="35" spans="1:8" ht="18.75" customHeight="1" x14ac:dyDescent="0.2">
      <c r="A35" s="15" t="s">
        <v>27</v>
      </c>
      <c r="B35" s="12">
        <v>5</v>
      </c>
      <c r="C35" s="13">
        <v>2</v>
      </c>
      <c r="D35" s="22">
        <v>434.66</v>
      </c>
      <c r="E35" s="36">
        <v>841.41</v>
      </c>
      <c r="F35" s="32">
        <v>838.65</v>
      </c>
      <c r="G35" s="31">
        <f t="shared" si="0"/>
        <v>99.67197917780868</v>
      </c>
      <c r="H35" s="14"/>
    </row>
    <row r="36" spans="1:8" ht="18.75" customHeight="1" x14ac:dyDescent="0.2">
      <c r="A36" s="15" t="s">
        <v>28</v>
      </c>
      <c r="B36" s="12">
        <v>5</v>
      </c>
      <c r="C36" s="13">
        <v>3</v>
      </c>
      <c r="D36" s="22">
        <v>36392.15</v>
      </c>
      <c r="E36" s="36">
        <v>52581.56</v>
      </c>
      <c r="F36" s="20">
        <v>49597.81</v>
      </c>
      <c r="G36" s="31">
        <f t="shared" si="0"/>
        <v>94.32548216523054</v>
      </c>
      <c r="H36" s="14"/>
    </row>
    <row r="37" spans="1:8" ht="21" customHeight="1" x14ac:dyDescent="0.2">
      <c r="A37" s="15" t="s">
        <v>29</v>
      </c>
      <c r="B37" s="12">
        <v>5</v>
      </c>
      <c r="C37" s="13">
        <v>5</v>
      </c>
      <c r="D37" s="22">
        <v>765.98</v>
      </c>
      <c r="E37" s="36">
        <v>765.98</v>
      </c>
      <c r="F37" s="20">
        <v>758</v>
      </c>
      <c r="G37" s="31">
        <f t="shared" si="0"/>
        <v>98.95819734196715</v>
      </c>
      <c r="H37" s="14"/>
    </row>
    <row r="38" spans="1:8" ht="21" customHeight="1" x14ac:dyDescent="0.2">
      <c r="A38" s="9" t="s">
        <v>44</v>
      </c>
      <c r="B38" s="10">
        <v>6</v>
      </c>
      <c r="C38" s="11" t="s">
        <v>33</v>
      </c>
      <c r="D38" s="11">
        <f>D39</f>
        <v>0</v>
      </c>
      <c r="E38" s="35">
        <f>E39</f>
        <v>1223.97</v>
      </c>
      <c r="F38" s="35">
        <f>F39</f>
        <v>1223.97</v>
      </c>
      <c r="G38" s="41">
        <f t="shared" si="0"/>
        <v>100</v>
      </c>
      <c r="H38" s="14"/>
    </row>
    <row r="39" spans="1:8" ht="21" customHeight="1" x14ac:dyDescent="0.2">
      <c r="A39" s="15" t="s">
        <v>45</v>
      </c>
      <c r="B39" s="12">
        <v>6</v>
      </c>
      <c r="C39" s="13">
        <v>5</v>
      </c>
      <c r="D39" s="13">
        <v>0</v>
      </c>
      <c r="E39" s="36">
        <v>1223.97</v>
      </c>
      <c r="F39" s="20">
        <v>1223.97</v>
      </c>
      <c r="G39" s="31">
        <f t="shared" si="0"/>
        <v>100</v>
      </c>
      <c r="H39" s="14"/>
    </row>
    <row r="40" spans="1:8" ht="18.75" customHeight="1" x14ac:dyDescent="0.2">
      <c r="A40" s="9" t="s">
        <v>16</v>
      </c>
      <c r="B40" s="10">
        <v>7</v>
      </c>
      <c r="C40" s="11" t="s">
        <v>33</v>
      </c>
      <c r="D40" s="21">
        <f>D41+D42+D44+D45+D46+D43</f>
        <v>964034.85</v>
      </c>
      <c r="E40" s="35">
        <f>E41+E42+E44+E45+E46+E43</f>
        <v>1064531.0199999998</v>
      </c>
      <c r="F40" s="35">
        <f>F41+F42+F44+F45+F46+F43</f>
        <v>1053424.8600000001</v>
      </c>
      <c r="G40" s="41">
        <f t="shared" si="0"/>
        <v>98.95670865467126</v>
      </c>
      <c r="H40" s="14"/>
    </row>
    <row r="41" spans="1:8" ht="18.75" customHeight="1" x14ac:dyDescent="0.2">
      <c r="A41" s="15" t="s">
        <v>17</v>
      </c>
      <c r="B41" s="12">
        <v>7</v>
      </c>
      <c r="C41" s="13">
        <v>1</v>
      </c>
      <c r="D41" s="24">
        <f>333296.64-480+80</f>
        <v>332896.64000000001</v>
      </c>
      <c r="E41" s="38">
        <v>347972.69</v>
      </c>
      <c r="F41" s="33">
        <v>343522.53</v>
      </c>
      <c r="G41" s="31">
        <f t="shared" si="0"/>
        <v>98.721118027969396</v>
      </c>
      <c r="H41" s="14"/>
    </row>
    <row r="42" spans="1:8" ht="18.75" customHeight="1" x14ac:dyDescent="0.2">
      <c r="A42" s="15" t="s">
        <v>18</v>
      </c>
      <c r="B42" s="12">
        <v>7</v>
      </c>
      <c r="C42" s="13">
        <v>2</v>
      </c>
      <c r="D42" s="24">
        <f>518878.07+350</f>
        <v>519228.07</v>
      </c>
      <c r="E42" s="38">
        <v>596585.5</v>
      </c>
      <c r="F42" s="33">
        <v>590565.15</v>
      </c>
      <c r="G42" s="31">
        <f t="shared" si="0"/>
        <v>98.990865517180694</v>
      </c>
      <c r="H42" s="14"/>
    </row>
    <row r="43" spans="1:8" ht="18.75" customHeight="1" x14ac:dyDescent="0.2">
      <c r="A43" s="15" t="s">
        <v>25</v>
      </c>
      <c r="B43" s="12">
        <v>7</v>
      </c>
      <c r="C43" s="13">
        <v>3</v>
      </c>
      <c r="D43" s="24">
        <f>73357.66+50</f>
        <v>73407.66</v>
      </c>
      <c r="E43" s="38">
        <v>76715.8</v>
      </c>
      <c r="F43" s="33">
        <v>76789.27</v>
      </c>
      <c r="G43" s="31">
        <f t="shared" si="0"/>
        <v>100.09576905930722</v>
      </c>
      <c r="H43" s="14"/>
    </row>
    <row r="44" spans="1:8" ht="19.5" customHeight="1" x14ac:dyDescent="0.2">
      <c r="A44" s="15" t="s">
        <v>36</v>
      </c>
      <c r="B44" s="12">
        <v>7</v>
      </c>
      <c r="C44" s="13">
        <v>5</v>
      </c>
      <c r="D44" s="24">
        <v>80</v>
      </c>
      <c r="E44" s="38">
        <v>80.099999999999994</v>
      </c>
      <c r="F44" s="33">
        <v>40.1</v>
      </c>
      <c r="G44" s="31">
        <f t="shared" si="0"/>
        <v>50.062421972534331</v>
      </c>
      <c r="H44" s="14"/>
    </row>
    <row r="45" spans="1:8" ht="18.75" customHeight="1" x14ac:dyDescent="0.2">
      <c r="A45" s="15" t="s">
        <v>37</v>
      </c>
      <c r="B45" s="12">
        <v>7</v>
      </c>
      <c r="C45" s="13">
        <v>7</v>
      </c>
      <c r="D45" s="24">
        <v>14711.71</v>
      </c>
      <c r="E45" s="38">
        <v>17247.689999999999</v>
      </c>
      <c r="F45" s="33">
        <v>16553.14</v>
      </c>
      <c r="G45" s="31">
        <f t="shared" si="0"/>
        <v>95.973083931819275</v>
      </c>
      <c r="H45" s="14"/>
    </row>
    <row r="46" spans="1:8" ht="18.75" customHeight="1" x14ac:dyDescent="0.2">
      <c r="A46" s="15" t="s">
        <v>19</v>
      </c>
      <c r="B46" s="12">
        <v>7</v>
      </c>
      <c r="C46" s="13">
        <v>9</v>
      </c>
      <c r="D46" s="24">
        <v>23710.77</v>
      </c>
      <c r="E46" s="38">
        <v>25929.24</v>
      </c>
      <c r="F46" s="33">
        <v>25954.67</v>
      </c>
      <c r="G46" s="31">
        <f t="shared" si="0"/>
        <v>100.09807460612035</v>
      </c>
      <c r="H46" s="14"/>
    </row>
    <row r="47" spans="1:8" ht="18.75" customHeight="1" x14ac:dyDescent="0.2">
      <c r="A47" s="9" t="s">
        <v>38</v>
      </c>
      <c r="B47" s="10">
        <v>8</v>
      </c>
      <c r="C47" s="11" t="s">
        <v>33</v>
      </c>
      <c r="D47" s="25">
        <f>D48+D49</f>
        <v>97829.71</v>
      </c>
      <c r="E47" s="39">
        <f>E48+E49</f>
        <v>101422.01</v>
      </c>
      <c r="F47" s="39">
        <f>F48+F49</f>
        <v>98652.4</v>
      </c>
      <c r="G47" s="41">
        <f t="shared" si="0"/>
        <v>97.269221937131789</v>
      </c>
      <c r="H47" s="14"/>
    </row>
    <row r="48" spans="1:8" ht="18.75" customHeight="1" x14ac:dyDescent="0.2">
      <c r="A48" s="15" t="s">
        <v>24</v>
      </c>
      <c r="B48" s="12">
        <v>8</v>
      </c>
      <c r="C48" s="13">
        <v>1</v>
      </c>
      <c r="D48" s="22">
        <v>96465.14</v>
      </c>
      <c r="E48" s="36">
        <v>99427.11</v>
      </c>
      <c r="F48" s="22">
        <v>97118.34</v>
      </c>
      <c r="G48" s="31">
        <f t="shared" si="0"/>
        <v>97.677927076428148</v>
      </c>
      <c r="H48" s="14"/>
    </row>
    <row r="49" spans="1:8" ht="19.5" customHeight="1" x14ac:dyDescent="0.2">
      <c r="A49" s="15" t="s">
        <v>39</v>
      </c>
      <c r="B49" s="12">
        <v>8</v>
      </c>
      <c r="C49" s="13">
        <v>4</v>
      </c>
      <c r="D49" s="22">
        <v>1364.57</v>
      </c>
      <c r="E49" s="36">
        <v>1994.9</v>
      </c>
      <c r="F49" s="22">
        <v>1534.06</v>
      </c>
      <c r="G49" s="31">
        <f t="shared" si="0"/>
        <v>76.899092686350187</v>
      </c>
      <c r="H49" s="14"/>
    </row>
    <row r="50" spans="1:8" ht="21.75" customHeight="1" x14ac:dyDescent="0.2">
      <c r="A50" s="9" t="s">
        <v>20</v>
      </c>
      <c r="B50" s="10">
        <v>10</v>
      </c>
      <c r="C50" s="11" t="s">
        <v>33</v>
      </c>
      <c r="D50" s="25">
        <f>D51+D52+D53</f>
        <v>708184.95000000007</v>
      </c>
      <c r="E50" s="39">
        <f>E51+E52+E53</f>
        <v>813060.59000000008</v>
      </c>
      <c r="F50" s="39">
        <f>F51+F52+F53</f>
        <v>812706.74</v>
      </c>
      <c r="G50" s="41">
        <f t="shared" si="0"/>
        <v>99.956479258206315</v>
      </c>
      <c r="H50" s="14"/>
    </row>
    <row r="51" spans="1:8" ht="18.75" customHeight="1" x14ac:dyDescent="0.2">
      <c r="A51" s="15" t="s">
        <v>21</v>
      </c>
      <c r="B51" s="12">
        <v>10</v>
      </c>
      <c r="C51" s="13">
        <v>3</v>
      </c>
      <c r="D51" s="24">
        <v>221442.24</v>
      </c>
      <c r="E51" s="38">
        <v>224700.32</v>
      </c>
      <c r="F51" s="38">
        <v>224179.33</v>
      </c>
      <c r="G51" s="31">
        <f t="shared" si="0"/>
        <v>99.768140072074658</v>
      </c>
      <c r="H51" s="14"/>
    </row>
    <row r="52" spans="1:8" ht="18.75" customHeight="1" x14ac:dyDescent="0.2">
      <c r="A52" s="15" t="s">
        <v>13</v>
      </c>
      <c r="B52" s="12">
        <v>10</v>
      </c>
      <c r="C52" s="13">
        <v>4</v>
      </c>
      <c r="D52" s="24">
        <v>462838.08</v>
      </c>
      <c r="E52" s="38">
        <v>562858.52</v>
      </c>
      <c r="F52" s="38">
        <v>563027.79</v>
      </c>
      <c r="G52" s="31">
        <f t="shared" si="0"/>
        <v>100.03007327667351</v>
      </c>
      <c r="H52" s="14"/>
    </row>
    <row r="53" spans="1:8" ht="17.25" customHeight="1" x14ac:dyDescent="0.2">
      <c r="A53" s="15" t="s">
        <v>22</v>
      </c>
      <c r="B53" s="12">
        <v>10</v>
      </c>
      <c r="C53" s="13">
        <v>6</v>
      </c>
      <c r="D53" s="24">
        <v>23904.63</v>
      </c>
      <c r="E53" s="38">
        <v>25501.75</v>
      </c>
      <c r="F53" s="38">
        <v>25499.62</v>
      </c>
      <c r="G53" s="31">
        <f t="shared" si="0"/>
        <v>99.991647632025249</v>
      </c>
      <c r="H53" s="14"/>
    </row>
    <row r="54" spans="1:8" ht="23.25" customHeight="1" x14ac:dyDescent="0.2">
      <c r="A54" s="9" t="s">
        <v>14</v>
      </c>
      <c r="B54" s="10">
        <v>11</v>
      </c>
      <c r="C54" s="11" t="s">
        <v>33</v>
      </c>
      <c r="D54" s="21">
        <f>D55</f>
        <v>55902.16</v>
      </c>
      <c r="E54" s="35">
        <f>E55</f>
        <v>56809.14</v>
      </c>
      <c r="F54" s="35">
        <f>F55</f>
        <v>42689.89</v>
      </c>
      <c r="G54" s="41">
        <f t="shared" si="0"/>
        <v>75.146164860091176</v>
      </c>
      <c r="H54" s="14"/>
    </row>
    <row r="55" spans="1:8" ht="18.75" customHeight="1" x14ac:dyDescent="0.2">
      <c r="A55" s="15" t="s">
        <v>15</v>
      </c>
      <c r="B55" s="12">
        <v>11</v>
      </c>
      <c r="C55" s="13">
        <v>2</v>
      </c>
      <c r="D55" s="22">
        <v>55902.16</v>
      </c>
      <c r="E55" s="36">
        <v>56809.14</v>
      </c>
      <c r="F55" s="36">
        <v>42689.89</v>
      </c>
      <c r="G55" s="31">
        <f t="shared" si="0"/>
        <v>75.146164860091176</v>
      </c>
      <c r="H55" s="14"/>
    </row>
    <row r="56" spans="1:8" ht="18.75" customHeight="1" x14ac:dyDescent="0.2">
      <c r="A56" s="15"/>
      <c r="B56" s="12"/>
      <c r="C56" s="13"/>
      <c r="D56" s="13"/>
      <c r="E56" s="40"/>
      <c r="F56" s="36"/>
      <c r="G56" s="31"/>
      <c r="H56" s="14"/>
    </row>
    <row r="57" spans="1:8" ht="18.75" customHeight="1" x14ac:dyDescent="0.3">
      <c r="A57" s="16" t="s">
        <v>40</v>
      </c>
      <c r="B57" s="17"/>
      <c r="C57" s="17"/>
      <c r="D57" s="30">
        <f>D16+D25+D27+D30+D34+D38+D40+D47+D50+D54</f>
        <v>2176332.9620000003</v>
      </c>
      <c r="E57" s="34">
        <f>E16+E27+E30+E34+E40+E47+E50+E54+E25+E38</f>
        <v>2477389.5300000003</v>
      </c>
      <c r="F57" s="34">
        <f>F16+F27+F30+F34+F40+F47+F50+F54+F25+F38</f>
        <v>2405721.0100000002</v>
      </c>
      <c r="G57" s="41">
        <f t="shared" si="0"/>
        <v>97.107095225351983</v>
      </c>
      <c r="H57" s="18"/>
    </row>
    <row r="58" spans="1:8" ht="18.75" customHeight="1" x14ac:dyDescent="0.3">
      <c r="A58" s="19"/>
      <c r="B58" s="2"/>
      <c r="C58" s="2"/>
      <c r="D58" s="2"/>
      <c r="E58" s="18"/>
    </row>
    <row r="59" spans="1:8" ht="37.5" customHeight="1" x14ac:dyDescent="0.2">
      <c r="A59" s="45"/>
      <c r="B59" s="45"/>
      <c r="C59" s="45"/>
      <c r="D59" s="45"/>
      <c r="E59" s="45"/>
    </row>
  </sheetData>
  <mergeCells count="9">
    <mergeCell ref="A12:E12"/>
    <mergeCell ref="A59:E59"/>
    <mergeCell ref="B6:E6"/>
    <mergeCell ref="A11:E11"/>
    <mergeCell ref="B1:G1"/>
    <mergeCell ref="B2:G2"/>
    <mergeCell ref="B3:G3"/>
    <mergeCell ref="B4:G4"/>
    <mergeCell ref="B5:G5"/>
  </mergeCells>
  <pageMargins left="0.70866141732283472" right="0.31496062992125984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разделы22</vt:lpstr>
      <vt:lpstr>разделы22!Область_печати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2023-05-18T13:43:48Z</dcterms:modified>
</cp:coreProperties>
</file>