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9 ноября № 501 изменения в бюджет\№ 501 изменения в бюджет 2021\"/>
    </mc:Choice>
  </mc:AlternateContent>
  <bookViews>
    <workbookView xWindow="480" yWindow="210" windowWidth="15480" windowHeight="10890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приложение!$A$15:$D$15</definedName>
    <definedName name="_xlnm.Print_Titles" localSheetId="0">приложение!$15:$15</definedName>
    <definedName name="_xlnm.Print_Area" localSheetId="0">приложение!$A$1:$D$53</definedName>
  </definedNames>
  <calcPr calcId="162913" iterate="1"/>
</workbook>
</file>

<file path=xl/calcChain.xml><?xml version="1.0" encoding="utf-8"?>
<calcChain xmlns="http://schemas.openxmlformats.org/spreadsheetml/2006/main">
  <c r="D23" i="5" l="1"/>
  <c r="D47" i="5"/>
  <c r="D33" i="5" l="1"/>
  <c r="D40" i="5" l="1"/>
  <c r="D44" i="5"/>
  <c r="D43" i="5"/>
  <c r="D46" i="5"/>
  <c r="D21" i="5" l="1"/>
  <c r="D48" i="5" l="1"/>
  <c r="D36" i="5"/>
  <c r="D37" i="5"/>
  <c r="D38" i="5" l="1"/>
  <c r="D28" i="5"/>
  <c r="D50" i="5"/>
  <c r="D41" i="5"/>
  <c r="D39" i="5"/>
  <c r="D29" i="5"/>
  <c r="D27" i="5"/>
  <c r="D25" i="5"/>
  <c r="D19" i="5"/>
  <c r="D17" i="5"/>
  <c r="D18" i="5"/>
  <c r="D30" i="5" l="1"/>
  <c r="D24" i="5"/>
  <c r="D49" i="5"/>
  <c r="D35" i="5" l="1"/>
  <c r="D16" i="5"/>
  <c r="D45" i="5"/>
  <c r="D26" i="5"/>
  <c r="D42" i="5"/>
  <c r="D52" i="5" l="1"/>
</calcChain>
</file>

<file path=xl/sharedStrings.xml><?xml version="1.0" encoding="utf-8"?>
<sst xmlns="http://schemas.openxmlformats.org/spreadsheetml/2006/main" count="59" uniqueCount="52">
  <si>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</si>
  <si>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</si>
  <si>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</si>
  <si>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</si>
  <si>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</si>
  <si>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</si>
  <si>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</si>
  <si>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</si>
  <si>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</si>
  <si>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</si>
  <si>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</si>
  <si>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</si>
  <si>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</si>
  <si>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</si>
  <si>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</si>
  <si>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</si>
  <si>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</si>
  <si>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</si>
  <si>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</si>
  <si>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</si>
  <si>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</si>
  <si>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</si>
  <si>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</si>
  <si>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</si>
  <si>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</si>
  <si>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</si>
  <si>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</si>
  <si>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</si>
  <si>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</si>
  <si>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</si>
  <si>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</si>
  <si>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</si>
  <si>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</si>
  <si>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</si>
  <si>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</si>
  <si>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</si>
  <si>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</si>
  <si>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</si>
  <si>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</si>
  <si>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</si>
  <si>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</si>
  <si>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</si>
  <si>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</si>
  <si>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</si>
  <si>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</si>
  <si>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</si>
  <si>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округа Ставропольского края на 2021 год</t>
  </si>
  <si>
    <r>
      <t>и плановый период 2022 и 2023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</si>
  <si>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2021 год</t>
  </si>
  <si>
    <t>Жилищное хозяйство</t>
  </si>
  <si>
    <r>
      <t>от</t>
    </r>
    <r>
      <rPr>
        <sz val="14"/>
        <rFont val="Calibri"/>
        <family val="2"/>
        <charset val="204"/>
      </rPr>
      <t>«10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>декабря 2020 года № 413</t>
    </r>
  </si>
  <si>
    <t>(в редакции решения Совета депутатов Советского городского округа Ставропольского края от 9 ноября 2021 года № 501)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</si>
</sst>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#,###,###,##0.0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164" fontId="7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7" fillId="0" borderId="0" xfId="1" applyNumberFormat="1" applyFont="1" applyFill="1" applyBorder="1" applyAlignment="1" applyProtection="1">
      <alignment horizontal="right" vertical="top"/>
      <protection hidden="1"/>
    </xf>
    <xf numFmtId="165" fontId="7" fillId="2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Font="1" applyAlignment="1" applyProtection="1">
      <alignment horizontal="center"/>
      <protection hidden="1"/>
    </xf>
    <xf numFmtId="0" fontId="1" fillId="0" borderId="0" xfId="1" applyFont="1" applyAlignment="1">
      <alignment horizontal="center"/>
    </xf>
    <xf numFmtId="0" fontId="2" fillId="0" borderId="0" xfId="1" applyFont="1" applyProtection="1">
      <protection hidden="1"/>
    </xf>
    <xf numFmtId="0" fontId="9" fillId="0" borderId="0" xfId="1" applyFont="1" applyProtection="1"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zoomScale="90" zoomScaleSheetLayoutView="90" workbookViewId="0">
      <selection activeCell="A11" sqref="A11:D11"/>
    </sheetView>
  </sheetViews>
  <sheetFormatPr defaultColWidth="9.28515625" defaultRowHeight="12.75" x14ac:dyDescent="0.2"/>
  <cols>
    <col min="1" max="1" width="95.7109375" style="12" customWidth="1"/>
    <col min="2" max="3" width="10" style="12" customWidth="1"/>
    <col min="4" max="4" width="28.42578125" style="12" customWidth="1"/>
    <col min="5" max="6" width="9.28515625" style="12"/>
    <col min="7" max="7" width="27.42578125" style="12" customWidth="1"/>
    <col min="8" max="16384" width="9.28515625" style="12"/>
  </cols>
  <sheetData>
    <row r="1" spans="1:12" ht="18.75" customHeight="1" x14ac:dyDescent="0.3">
      <c r="A1" s="11"/>
      <c r="B1" s="30" t="s">
        <v>43</v>
      </c>
      <c r="C1" s="30"/>
      <c r="D1" s="30"/>
    </row>
    <row r="2" spans="1:12" ht="18.75" customHeight="1" x14ac:dyDescent="0.3">
      <c r="A2" s="11"/>
      <c r="B2" s="15" t="s">
        <v>39</v>
      </c>
      <c r="C2" s="13"/>
      <c r="D2" s="13"/>
    </row>
    <row r="3" spans="1:12" ht="18.75" customHeight="1" x14ac:dyDescent="0.3">
      <c r="A3" s="11"/>
      <c r="B3" s="30" t="s">
        <v>44</v>
      </c>
      <c r="C3" s="30"/>
      <c r="D3" s="30"/>
    </row>
    <row r="4" spans="1:12" ht="18.75" customHeight="1" x14ac:dyDescent="0.3">
      <c r="A4" s="11"/>
      <c r="B4" s="31" t="s">
        <v>50</v>
      </c>
      <c r="C4" s="31"/>
      <c r="D4" s="31"/>
    </row>
    <row r="5" spans="1:12" ht="18.75" customHeight="1" x14ac:dyDescent="0.3">
      <c r="A5" s="11"/>
      <c r="B5" s="28" t="s">
        <v>45</v>
      </c>
      <c r="C5" s="28"/>
      <c r="D5" s="28"/>
    </row>
    <row r="6" spans="1:12" ht="17.25" customHeight="1" x14ac:dyDescent="0.3">
      <c r="A6" s="11"/>
      <c r="B6" s="29" t="s">
        <v>46</v>
      </c>
      <c r="C6" s="29"/>
      <c r="D6" s="29"/>
    </row>
    <row r="7" spans="1:12" ht="17.25" customHeight="1" x14ac:dyDescent="0.3">
      <c r="A7" s="11"/>
      <c r="B7" s="26" t="s">
        <v>47</v>
      </c>
      <c r="C7" s="14"/>
      <c r="D7" s="14"/>
    </row>
    <row r="8" spans="1:12" ht="37.5" customHeight="1" x14ac:dyDescent="0.3">
      <c r="A8" s="34" t="s">
        <v>51</v>
      </c>
      <c r="B8" s="34"/>
      <c r="C8" s="34"/>
      <c r="D8" s="35"/>
      <c r="E8" s="35"/>
      <c r="F8" s="35"/>
      <c r="G8" s="33"/>
      <c r="H8" s="33"/>
      <c r="I8" s="33"/>
      <c r="J8" s="33"/>
      <c r="K8" s="33"/>
      <c r="L8" s="33"/>
    </row>
    <row r="9" spans="1:12" ht="17.25" customHeight="1" x14ac:dyDescent="0.3">
      <c r="A9" s="11"/>
      <c r="B9" s="32"/>
      <c r="C9" s="32"/>
      <c r="D9" s="32"/>
      <c r="E9" s="33"/>
      <c r="F9" s="33"/>
      <c r="G9" s="33"/>
      <c r="H9" s="33"/>
      <c r="I9" s="33"/>
      <c r="J9" s="33"/>
      <c r="K9" s="33"/>
      <c r="L9" s="33"/>
    </row>
    <row r="10" spans="1:12" ht="17.25" customHeight="1" x14ac:dyDescent="0.3">
      <c r="A10" s="11"/>
      <c r="B10" s="16"/>
      <c r="C10" s="16"/>
      <c r="D10" s="16"/>
    </row>
    <row r="11" spans="1:12" ht="18.75" customHeight="1" x14ac:dyDescent="0.2">
      <c r="A11" s="27" t="s">
        <v>0</v>
      </c>
      <c r="B11" s="27"/>
      <c r="C11" s="27"/>
      <c r="D11" s="27"/>
    </row>
    <row r="12" spans="1:12" ht="30.75" customHeight="1" x14ac:dyDescent="0.2">
      <c r="A12" s="27" t="s">
        <v>48</v>
      </c>
      <c r="B12" s="27"/>
      <c r="C12" s="27"/>
      <c r="D12" s="27"/>
    </row>
    <row r="13" spans="1:12" ht="18.75" customHeight="1" x14ac:dyDescent="0.3">
      <c r="A13" s="11"/>
      <c r="B13" s="11"/>
      <c r="C13" s="11"/>
      <c r="D13" s="2" t="s">
        <v>1</v>
      </c>
    </row>
    <row r="14" spans="1:12" ht="16.5" customHeight="1" x14ac:dyDescent="0.2">
      <c r="A14" s="8" t="s">
        <v>2</v>
      </c>
      <c r="B14" s="8" t="s">
        <v>3</v>
      </c>
      <c r="C14" s="8" t="s">
        <v>4</v>
      </c>
      <c r="D14" s="9" t="s">
        <v>5</v>
      </c>
    </row>
    <row r="15" spans="1:12" ht="18.75" customHeight="1" x14ac:dyDescent="0.2">
      <c r="A15" s="8">
        <v>1</v>
      </c>
      <c r="B15" s="10">
        <v>2</v>
      </c>
      <c r="C15" s="10">
        <v>3</v>
      </c>
      <c r="D15" s="10">
        <v>4</v>
      </c>
    </row>
    <row r="16" spans="1:12" ht="18.75" customHeight="1" x14ac:dyDescent="0.2">
      <c r="A16" s="21" t="s">
        <v>7</v>
      </c>
      <c r="B16" s="22">
        <v>1</v>
      </c>
      <c r="C16" s="23" t="s">
        <v>6</v>
      </c>
      <c r="D16" s="24">
        <f>D17+D18+D19+D20+D21+D22+D23</f>
        <v>227177.37</v>
      </c>
      <c r="E16" s="4"/>
      <c r="F16" s="5"/>
      <c r="G16" s="6"/>
    </row>
    <row r="17" spans="1:7" ht="38.25" customHeight="1" x14ac:dyDescent="0.2">
      <c r="A17" s="3" t="s">
        <v>13</v>
      </c>
      <c r="B17" s="4">
        <v>1</v>
      </c>
      <c r="C17" s="5">
        <v>2</v>
      </c>
      <c r="D17" s="6">
        <f>1914.4+52.54</f>
        <v>1966.94</v>
      </c>
      <c r="E17" s="4"/>
      <c r="F17" s="5"/>
      <c r="G17" s="6"/>
    </row>
    <row r="18" spans="1:7" ht="39" customHeight="1" x14ac:dyDescent="0.2">
      <c r="A18" s="3" t="s">
        <v>8</v>
      </c>
      <c r="B18" s="4">
        <v>1</v>
      </c>
      <c r="C18" s="5">
        <v>3</v>
      </c>
      <c r="D18" s="6">
        <f>7467.36+53.13</f>
        <v>7520.49</v>
      </c>
      <c r="E18" s="4"/>
      <c r="F18" s="5"/>
      <c r="G18" s="6"/>
    </row>
    <row r="19" spans="1:7" ht="58.5" customHeight="1" x14ac:dyDescent="0.2">
      <c r="A19" s="3" t="s">
        <v>14</v>
      </c>
      <c r="B19" s="4">
        <v>1</v>
      </c>
      <c r="C19" s="5">
        <v>4</v>
      </c>
      <c r="D19" s="6">
        <f>93540.69+1942.28</f>
        <v>95482.97</v>
      </c>
      <c r="E19" s="4"/>
      <c r="F19" s="5"/>
      <c r="G19" s="6"/>
    </row>
    <row r="20" spans="1:7" ht="18.75" customHeight="1" x14ac:dyDescent="0.2">
      <c r="A20" s="3" t="s">
        <v>15</v>
      </c>
      <c r="B20" s="4">
        <v>1</v>
      </c>
      <c r="C20" s="5">
        <v>5</v>
      </c>
      <c r="D20" s="6">
        <v>19.29</v>
      </c>
      <c r="E20" s="4"/>
      <c r="F20" s="5"/>
      <c r="G20" s="6"/>
    </row>
    <row r="21" spans="1:7" ht="37.5" customHeight="1" x14ac:dyDescent="0.2">
      <c r="A21" s="3" t="s">
        <v>32</v>
      </c>
      <c r="B21" s="4">
        <v>1</v>
      </c>
      <c r="C21" s="5">
        <v>6</v>
      </c>
      <c r="D21" s="17">
        <f>15264.17+334.13</f>
        <v>15598.3</v>
      </c>
      <c r="E21" s="4"/>
      <c r="F21" s="5"/>
      <c r="G21" s="6"/>
    </row>
    <row r="22" spans="1:7" ht="18.75" customHeight="1" x14ac:dyDescent="0.2">
      <c r="A22" s="3" t="s">
        <v>33</v>
      </c>
      <c r="B22" s="4">
        <v>1</v>
      </c>
      <c r="C22" s="5">
        <v>11</v>
      </c>
      <c r="D22" s="6">
        <v>0</v>
      </c>
      <c r="E22" s="4"/>
      <c r="F22" s="5"/>
      <c r="G22" s="6"/>
    </row>
    <row r="23" spans="1:7" ht="18.75" customHeight="1" x14ac:dyDescent="0.2">
      <c r="A23" s="3" t="s">
        <v>9</v>
      </c>
      <c r="B23" s="4">
        <v>1</v>
      </c>
      <c r="C23" s="5">
        <v>13</v>
      </c>
      <c r="D23" s="6">
        <f>105117.88+1571-100+0.5</f>
        <v>106589.38</v>
      </c>
      <c r="E23" s="4"/>
      <c r="F23" s="5"/>
      <c r="G23" s="6"/>
    </row>
    <row r="24" spans="1:7" ht="19.149999999999999" customHeight="1" x14ac:dyDescent="0.2">
      <c r="A24" s="21" t="s">
        <v>16</v>
      </c>
      <c r="B24" s="22">
        <v>3</v>
      </c>
      <c r="C24" s="23" t="s">
        <v>6</v>
      </c>
      <c r="D24" s="24">
        <f>D25</f>
        <v>4398.8700000000008</v>
      </c>
      <c r="E24" s="4"/>
      <c r="F24" s="5"/>
      <c r="G24" s="6"/>
    </row>
    <row r="25" spans="1:7" ht="25.5" customHeight="1" x14ac:dyDescent="0.2">
      <c r="A25" s="3" t="s">
        <v>42</v>
      </c>
      <c r="B25" s="4">
        <v>3</v>
      </c>
      <c r="C25" s="5">
        <v>10</v>
      </c>
      <c r="D25" s="6">
        <f>4502.6-103.73</f>
        <v>4398.8700000000008</v>
      </c>
      <c r="E25" s="4"/>
      <c r="F25" s="5"/>
      <c r="G25" s="6"/>
    </row>
    <row r="26" spans="1:7" ht="18.75" customHeight="1" x14ac:dyDescent="0.2">
      <c r="A26" s="21" t="s">
        <v>17</v>
      </c>
      <c r="B26" s="22">
        <v>4</v>
      </c>
      <c r="C26" s="23" t="s">
        <v>6</v>
      </c>
      <c r="D26" s="24">
        <f>D27+D28+D29</f>
        <v>190463.37</v>
      </c>
      <c r="E26" s="4"/>
      <c r="F26" s="5"/>
      <c r="G26" s="6"/>
    </row>
    <row r="27" spans="1:7" ht="18.75" customHeight="1" x14ac:dyDescent="0.2">
      <c r="A27" s="3" t="s">
        <v>21</v>
      </c>
      <c r="B27" s="4">
        <v>4</v>
      </c>
      <c r="C27" s="5">
        <v>5</v>
      </c>
      <c r="D27" s="6">
        <f>7841.32+134.92</f>
        <v>7976.24</v>
      </c>
      <c r="E27" s="4"/>
      <c r="F27" s="5"/>
      <c r="G27" s="6"/>
    </row>
    <row r="28" spans="1:7" ht="18.75" customHeight="1" x14ac:dyDescent="0.2">
      <c r="A28" s="3" t="s">
        <v>34</v>
      </c>
      <c r="B28" s="4">
        <v>4</v>
      </c>
      <c r="C28" s="5">
        <v>9</v>
      </c>
      <c r="D28" s="6">
        <f>179864.75+427.38</f>
        <v>180292.13</v>
      </c>
      <c r="E28" s="4"/>
      <c r="F28" s="5"/>
      <c r="G28" s="6"/>
    </row>
    <row r="29" spans="1:7" ht="18.75" customHeight="1" x14ac:dyDescent="0.2">
      <c r="A29" s="3" t="s">
        <v>18</v>
      </c>
      <c r="B29" s="4">
        <v>4</v>
      </c>
      <c r="C29" s="5">
        <v>12</v>
      </c>
      <c r="D29" s="6">
        <f>2220-25</f>
        <v>2195</v>
      </c>
      <c r="E29" s="4"/>
      <c r="F29" s="5"/>
      <c r="G29" s="6"/>
    </row>
    <row r="30" spans="1:7" ht="18.75" customHeight="1" x14ac:dyDescent="0.2">
      <c r="A30" s="21" t="s">
        <v>35</v>
      </c>
      <c r="B30" s="22">
        <v>5</v>
      </c>
      <c r="C30" s="23" t="s">
        <v>6</v>
      </c>
      <c r="D30" s="24">
        <f>D34+D32+D33+D31</f>
        <v>87521.55</v>
      </c>
      <c r="E30" s="4"/>
      <c r="F30" s="5"/>
      <c r="G30" s="6"/>
    </row>
    <row r="31" spans="1:7" ht="18.75" customHeight="1" x14ac:dyDescent="0.2">
      <c r="A31" s="3" t="s">
        <v>49</v>
      </c>
      <c r="B31" s="4">
        <v>5</v>
      </c>
      <c r="C31" s="5">
        <v>1</v>
      </c>
      <c r="D31" s="6">
        <v>295</v>
      </c>
      <c r="E31" s="4"/>
      <c r="F31" s="5"/>
      <c r="G31" s="6"/>
    </row>
    <row r="32" spans="1:7" ht="18.75" customHeight="1" x14ac:dyDescent="0.2">
      <c r="A32" s="3" t="s">
        <v>40</v>
      </c>
      <c r="B32" s="4">
        <v>5</v>
      </c>
      <c r="C32" s="5">
        <v>2</v>
      </c>
      <c r="D32" s="6">
        <v>586.14</v>
      </c>
      <c r="E32" s="4"/>
      <c r="F32" s="5"/>
      <c r="G32" s="6"/>
    </row>
    <row r="33" spans="1:7" ht="18.75" customHeight="1" x14ac:dyDescent="0.2">
      <c r="A33" s="3" t="s">
        <v>41</v>
      </c>
      <c r="B33" s="4">
        <v>5</v>
      </c>
      <c r="C33" s="5">
        <v>3</v>
      </c>
      <c r="D33" s="17">
        <f>84116.47+961.96+100</f>
        <v>85178.430000000008</v>
      </c>
      <c r="E33" s="4"/>
      <c r="F33" s="5"/>
      <c r="G33" s="6"/>
    </row>
    <row r="34" spans="1:7" ht="21" customHeight="1" x14ac:dyDescent="0.2">
      <c r="A34" s="3" t="s">
        <v>36</v>
      </c>
      <c r="B34" s="4">
        <v>5</v>
      </c>
      <c r="C34" s="5">
        <v>5</v>
      </c>
      <c r="D34" s="6">
        <v>1461.98</v>
      </c>
      <c r="E34" s="4"/>
      <c r="F34" s="5"/>
      <c r="G34" s="6"/>
    </row>
    <row r="35" spans="1:7" ht="18.75" customHeight="1" x14ac:dyDescent="0.2">
      <c r="A35" s="21" t="s">
        <v>10</v>
      </c>
      <c r="B35" s="22">
        <v>7</v>
      </c>
      <c r="C35" s="23" t="s">
        <v>6</v>
      </c>
      <c r="D35" s="24">
        <f>D36+D37+D39+D40+D41+D38</f>
        <v>968841.69999999984</v>
      </c>
      <c r="E35" s="4"/>
      <c r="F35" s="5"/>
      <c r="G35" s="6"/>
    </row>
    <row r="36" spans="1:7" ht="18.75" customHeight="1" x14ac:dyDescent="0.2">
      <c r="A36" s="3" t="s">
        <v>11</v>
      </c>
      <c r="B36" s="4">
        <v>7</v>
      </c>
      <c r="C36" s="5">
        <v>1</v>
      </c>
      <c r="D36" s="17">
        <f>322997.47+926.42+1980</f>
        <v>325903.88999999996</v>
      </c>
      <c r="E36" s="4"/>
      <c r="F36" s="5"/>
      <c r="G36" s="6"/>
    </row>
    <row r="37" spans="1:7" ht="18.75" customHeight="1" x14ac:dyDescent="0.2">
      <c r="A37" s="3" t="s">
        <v>12</v>
      </c>
      <c r="B37" s="4">
        <v>7</v>
      </c>
      <c r="C37" s="5">
        <v>2</v>
      </c>
      <c r="D37" s="17">
        <f>539513.96-1909.76-1980</f>
        <v>535624.19999999995</v>
      </c>
      <c r="E37" s="4"/>
      <c r="F37" s="5"/>
      <c r="G37" s="6"/>
    </row>
    <row r="38" spans="1:7" ht="18.75" customHeight="1" x14ac:dyDescent="0.2">
      <c r="A38" s="3" t="s">
        <v>38</v>
      </c>
      <c r="B38" s="4">
        <v>7</v>
      </c>
      <c r="C38" s="5">
        <v>3</v>
      </c>
      <c r="D38" s="17">
        <f>71183.47+404.31</f>
        <v>71587.78</v>
      </c>
      <c r="E38" s="4"/>
      <c r="F38" s="5"/>
      <c r="G38" s="6"/>
    </row>
    <row r="39" spans="1:7" ht="19.5" customHeight="1" x14ac:dyDescent="0.2">
      <c r="A39" s="3" t="s">
        <v>24</v>
      </c>
      <c r="B39" s="4">
        <v>7</v>
      </c>
      <c r="C39" s="5">
        <v>5</v>
      </c>
      <c r="D39" s="17">
        <f>97.7-38.5</f>
        <v>59.2</v>
      </c>
      <c r="E39" s="4"/>
      <c r="F39" s="5"/>
      <c r="G39" s="6"/>
    </row>
    <row r="40" spans="1:7" ht="18.75" customHeight="1" x14ac:dyDescent="0.2">
      <c r="A40" s="3" t="s">
        <v>30</v>
      </c>
      <c r="B40" s="4">
        <v>7</v>
      </c>
      <c r="C40" s="5">
        <v>7</v>
      </c>
      <c r="D40" s="17">
        <f>13070.25-158.58</f>
        <v>12911.67</v>
      </c>
      <c r="E40" s="4"/>
      <c r="F40" s="5"/>
      <c r="G40" s="6"/>
    </row>
    <row r="41" spans="1:7" ht="18.75" customHeight="1" x14ac:dyDescent="0.2">
      <c r="A41" s="3" t="s">
        <v>26</v>
      </c>
      <c r="B41" s="4">
        <v>7</v>
      </c>
      <c r="C41" s="5">
        <v>9</v>
      </c>
      <c r="D41" s="17">
        <f>21869.62+885.34</f>
        <v>22754.959999999999</v>
      </c>
      <c r="E41" s="4"/>
      <c r="F41" s="5"/>
      <c r="G41" s="6"/>
    </row>
    <row r="42" spans="1:7" ht="18.75" customHeight="1" x14ac:dyDescent="0.2">
      <c r="A42" s="21" t="s">
        <v>27</v>
      </c>
      <c r="B42" s="22">
        <v>8</v>
      </c>
      <c r="C42" s="23" t="s">
        <v>6</v>
      </c>
      <c r="D42" s="25">
        <f>D43+D44</f>
        <v>98158.593999999997</v>
      </c>
      <c r="E42" s="4"/>
      <c r="F42" s="5"/>
      <c r="G42" s="6"/>
    </row>
    <row r="43" spans="1:7" ht="18.75" customHeight="1" x14ac:dyDescent="0.2">
      <c r="A43" s="3" t="s">
        <v>28</v>
      </c>
      <c r="B43" s="4">
        <v>8</v>
      </c>
      <c r="C43" s="5">
        <v>1</v>
      </c>
      <c r="D43" s="17">
        <f>97524.05-1714.19+164</f>
        <v>95973.86</v>
      </c>
      <c r="E43" s="4"/>
      <c r="F43" s="5"/>
      <c r="G43" s="6"/>
    </row>
    <row r="44" spans="1:7" ht="19.5" customHeight="1" x14ac:dyDescent="0.2">
      <c r="A44" s="3" t="s">
        <v>29</v>
      </c>
      <c r="B44" s="4">
        <v>8</v>
      </c>
      <c r="C44" s="5">
        <v>4</v>
      </c>
      <c r="D44" s="17">
        <f>2141.714+207.02-164</f>
        <v>2184.7339999999999</v>
      </c>
      <c r="E44" s="4"/>
      <c r="F44" s="5"/>
      <c r="G44" s="6"/>
    </row>
    <row r="45" spans="1:7" ht="21.75" customHeight="1" x14ac:dyDescent="0.2">
      <c r="A45" s="21" t="s">
        <v>19</v>
      </c>
      <c r="B45" s="22">
        <v>10</v>
      </c>
      <c r="C45" s="23" t="s">
        <v>6</v>
      </c>
      <c r="D45" s="25">
        <f>D46+D47+D48</f>
        <v>782721.22000000009</v>
      </c>
      <c r="E45" s="4"/>
      <c r="F45" s="5"/>
      <c r="G45" s="6"/>
    </row>
    <row r="46" spans="1:7" ht="18.75" customHeight="1" x14ac:dyDescent="0.2">
      <c r="A46" s="3" t="s">
        <v>25</v>
      </c>
      <c r="B46" s="4">
        <v>10</v>
      </c>
      <c r="C46" s="5">
        <v>3</v>
      </c>
      <c r="D46" s="17">
        <f>217180.98+55.17</f>
        <v>217236.15000000002</v>
      </c>
      <c r="E46" s="4"/>
      <c r="F46" s="5"/>
      <c r="G46" s="6"/>
    </row>
    <row r="47" spans="1:7" ht="18.75" customHeight="1" x14ac:dyDescent="0.2">
      <c r="A47" s="3" t="s">
        <v>20</v>
      </c>
      <c r="B47" s="4">
        <v>10</v>
      </c>
      <c r="C47" s="5">
        <v>4</v>
      </c>
      <c r="D47" s="17">
        <f>486212.63+55618.17-0.5</f>
        <v>541830.30000000005</v>
      </c>
      <c r="E47" s="4"/>
      <c r="F47" s="5"/>
      <c r="G47" s="6"/>
    </row>
    <row r="48" spans="1:7" ht="17.25" customHeight="1" x14ac:dyDescent="0.2">
      <c r="A48" s="3" t="s">
        <v>31</v>
      </c>
      <c r="B48" s="4">
        <v>10</v>
      </c>
      <c r="C48" s="5">
        <v>6</v>
      </c>
      <c r="D48" s="17">
        <f>23368.3+286.47</f>
        <v>23654.77</v>
      </c>
      <c r="E48" s="4"/>
      <c r="F48" s="5"/>
      <c r="G48" s="6"/>
    </row>
    <row r="49" spans="1:7" ht="23.25" customHeight="1" x14ac:dyDescent="0.2">
      <c r="A49" s="21" t="s">
        <v>22</v>
      </c>
      <c r="B49" s="22">
        <v>11</v>
      </c>
      <c r="C49" s="23" t="s">
        <v>6</v>
      </c>
      <c r="D49" s="24">
        <f>D50</f>
        <v>121292.98</v>
      </c>
      <c r="E49" s="4"/>
      <c r="F49" s="5"/>
      <c r="G49" s="6"/>
    </row>
    <row r="50" spans="1:7" ht="18.75" customHeight="1" x14ac:dyDescent="0.2">
      <c r="A50" s="3" t="s">
        <v>23</v>
      </c>
      <c r="B50" s="4">
        <v>11</v>
      </c>
      <c r="C50" s="5">
        <v>2</v>
      </c>
      <c r="D50" s="6">
        <f>121210.28+82.7</f>
        <v>121292.98</v>
      </c>
      <c r="E50" s="4"/>
      <c r="F50" s="5"/>
      <c r="G50" s="6"/>
    </row>
    <row r="51" spans="1:7" ht="18.75" customHeight="1" x14ac:dyDescent="0.2">
      <c r="A51" s="3"/>
      <c r="B51" s="4"/>
      <c r="C51" s="5"/>
      <c r="D51" s="6"/>
      <c r="E51" s="4"/>
      <c r="F51" s="5"/>
      <c r="G51" s="6"/>
    </row>
    <row r="52" spans="1:7" ht="18.75" customHeight="1" x14ac:dyDescent="0.3">
      <c r="A52" s="18" t="s">
        <v>37</v>
      </c>
      <c r="B52" s="19"/>
      <c r="C52" s="19"/>
      <c r="D52" s="20">
        <f>D16+D24+D26+D30+D35+D42+D45+D49</f>
        <v>2480575.6540000001</v>
      </c>
      <c r="E52" s="11"/>
      <c r="F52" s="11"/>
      <c r="G52" s="7"/>
    </row>
    <row r="53" spans="1:7" ht="18.75" customHeight="1" x14ac:dyDescent="0.3">
      <c r="A53" s="1"/>
      <c r="B53" s="11"/>
      <c r="C53" s="11"/>
      <c r="D53" s="7"/>
    </row>
  </sheetData>
  <autoFilter ref="A15:D15"/>
  <mergeCells count="7">
    <mergeCell ref="A12:D12"/>
    <mergeCell ref="B5:D5"/>
    <mergeCell ref="B6:D6"/>
    <mergeCell ref="B1:D1"/>
    <mergeCell ref="B3:D3"/>
    <mergeCell ref="B4:D4"/>
    <mergeCell ref="A11:D11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>&amp;R&amp;"Times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9" sqref="G19"/>
    </sheetView>
  </sheetViews>
  <sheetFormatPr defaultRowHeight="12.75" x14ac:dyDescent="0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2020-11-08T06:49:13Z</cp:lastPrinted>
  <dcterms:created xsi:type="dcterms:W3CDTF">2015-10-17T14:26:54Z</dcterms:created>
  <dcterms:modified xsi:type="dcterms:W3CDTF">2021-11-23T08:44:53Z</dcterms:modified>
</cp:coreProperties>
</file>