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120" windowWidth="19425" windowHeight="10785"/>
  </bookViews>
  <sheets>
    <sheet name="2023" sheetId="3" r:id="rId1"/>
    <sheet name="поясн" sheetId="4" r:id="rId2"/>
    <sheet name="Лист1" sheetId="6" r:id="rId3"/>
    <sheet name="мф" sheetId="7" r:id="rId4"/>
    <sheet name="Лист3" sheetId="8" r:id="rId5"/>
    <sheet name="Лист2" sheetId="9" r:id="rId6"/>
    <sheet name="Лист4" sheetId="10" r:id="rId7"/>
  </sheets>
  <definedNames>
    <definedName name="_xlnm._FilterDatabase" localSheetId="0" hidden="1">'2023'!$A$16:$J$1212</definedName>
    <definedName name="_xlnm.Print_Area" localSheetId="0">'2023'!$A:$J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1" i="4" l="1"/>
  <c r="E151" i="4"/>
  <c r="D151" i="4"/>
  <c r="C151" i="4"/>
  <c r="F24" i="9" l="1"/>
  <c r="E24" i="9"/>
  <c r="D24" i="9"/>
  <c r="C24" i="9"/>
  <c r="F20" i="9"/>
  <c r="E20" i="9"/>
  <c r="D20" i="9"/>
  <c r="C20" i="9"/>
  <c r="F3" i="9"/>
  <c r="E3" i="9"/>
  <c r="D3" i="9"/>
  <c r="C3" i="9"/>
  <c r="F250" i="4" l="1"/>
  <c r="E250" i="4"/>
  <c r="D250" i="4"/>
  <c r="C250" i="4"/>
  <c r="C15" i="4"/>
  <c r="F428" i="7" l="1"/>
  <c r="E428" i="7"/>
  <c r="D428" i="7"/>
  <c r="C428" i="7"/>
  <c r="F406" i="7"/>
  <c r="E406" i="7"/>
  <c r="D406" i="7"/>
  <c r="C406" i="7"/>
  <c r="F399" i="7"/>
  <c r="E399" i="7"/>
  <c r="D399" i="7"/>
  <c r="C399" i="7"/>
  <c r="F388" i="7"/>
  <c r="E388" i="7"/>
  <c r="D388" i="7"/>
  <c r="C388" i="7"/>
  <c r="F372" i="7"/>
  <c r="E372" i="7"/>
  <c r="D372" i="7"/>
  <c r="C372" i="7"/>
  <c r="F356" i="7"/>
  <c r="E356" i="7"/>
  <c r="D356" i="7"/>
  <c r="C356" i="7"/>
  <c r="F335" i="7"/>
  <c r="E335" i="7"/>
  <c r="D335" i="7"/>
  <c r="C335" i="7"/>
  <c r="F321" i="7"/>
  <c r="E321" i="7"/>
  <c r="D321" i="7"/>
  <c r="C321" i="7"/>
  <c r="F312" i="7"/>
  <c r="E312" i="7"/>
  <c r="D312" i="7"/>
  <c r="C312" i="7"/>
  <c r="F295" i="7"/>
  <c r="E295" i="7"/>
  <c r="D295" i="7"/>
  <c r="C295" i="7"/>
  <c r="F272" i="7"/>
  <c r="E272" i="7"/>
  <c r="D272" i="7"/>
  <c r="C272" i="7"/>
  <c r="F244" i="7"/>
  <c r="E244" i="7"/>
  <c r="D244" i="7"/>
  <c r="C244" i="7"/>
  <c r="F188" i="7"/>
  <c r="E188" i="7"/>
  <c r="D188" i="7"/>
  <c r="C188" i="7"/>
  <c r="F181" i="7"/>
  <c r="E181" i="7"/>
  <c r="D181" i="7"/>
  <c r="C181" i="7"/>
  <c r="F152" i="7"/>
  <c r="E152" i="7"/>
  <c r="D152" i="7"/>
  <c r="C152" i="7"/>
  <c r="F137" i="7"/>
  <c r="E137" i="7"/>
  <c r="D137" i="7"/>
  <c r="C137" i="7"/>
  <c r="F132" i="7"/>
  <c r="E132" i="7"/>
  <c r="D132" i="7"/>
  <c r="C132" i="7"/>
  <c r="F79" i="7"/>
  <c r="E79" i="7"/>
  <c r="D79" i="7"/>
  <c r="C79" i="7"/>
  <c r="F65" i="7"/>
  <c r="E65" i="7"/>
  <c r="D65" i="7"/>
  <c r="C65" i="7"/>
  <c r="F17" i="7"/>
  <c r="F433" i="7" s="1"/>
  <c r="E17" i="7"/>
  <c r="E433" i="7" s="1"/>
  <c r="D17" i="7"/>
  <c r="C17" i="7"/>
  <c r="D152" i="6"/>
  <c r="C152" i="6"/>
  <c r="F428" i="6"/>
  <c r="E428" i="6"/>
  <c r="D428" i="6"/>
  <c r="C428" i="6"/>
  <c r="C433" i="7" l="1"/>
  <c r="D433" i="7"/>
  <c r="F363" i="4" l="1"/>
  <c r="E363" i="4"/>
  <c r="D363" i="4"/>
  <c r="C363" i="4"/>
  <c r="F244" i="6" l="1"/>
  <c r="E244" i="6"/>
  <c r="D244" i="6"/>
  <c r="C244" i="6"/>
  <c r="F406" i="6" l="1"/>
  <c r="E406" i="6"/>
  <c r="D406" i="6"/>
  <c r="C406" i="6"/>
  <c r="F399" i="6"/>
  <c r="E399" i="6"/>
  <c r="D399" i="6"/>
  <c r="C399" i="6"/>
  <c r="F388" i="6"/>
  <c r="E388" i="6"/>
  <c r="D388" i="6"/>
  <c r="C388" i="6"/>
  <c r="F372" i="6"/>
  <c r="E372" i="6"/>
  <c r="D372" i="6"/>
  <c r="C372" i="6"/>
  <c r="F356" i="6"/>
  <c r="E356" i="6"/>
  <c r="D356" i="6"/>
  <c r="C356" i="6"/>
  <c r="F335" i="6"/>
  <c r="E335" i="6"/>
  <c r="D335" i="6"/>
  <c r="C335" i="6"/>
  <c r="F321" i="6"/>
  <c r="E321" i="6"/>
  <c r="D321" i="6"/>
  <c r="C321" i="6"/>
  <c r="F312" i="6"/>
  <c r="E312" i="6"/>
  <c r="D312" i="6"/>
  <c r="C312" i="6"/>
  <c r="F295" i="6"/>
  <c r="E295" i="6"/>
  <c r="D295" i="6"/>
  <c r="C295" i="6"/>
  <c r="F272" i="6"/>
  <c r="E272" i="6"/>
  <c r="D272" i="6"/>
  <c r="C272" i="6"/>
  <c r="F188" i="6"/>
  <c r="E188" i="6"/>
  <c r="D188" i="6"/>
  <c r="C188" i="6"/>
  <c r="F181" i="6"/>
  <c r="E181" i="6"/>
  <c r="D181" i="6"/>
  <c r="C181" i="6"/>
  <c r="F152" i="6"/>
  <c r="E152" i="6"/>
  <c r="F137" i="6"/>
  <c r="E137" i="6"/>
  <c r="D137" i="6"/>
  <c r="C137" i="6"/>
  <c r="F132" i="6"/>
  <c r="E132" i="6"/>
  <c r="D132" i="6"/>
  <c r="C132" i="6"/>
  <c r="F79" i="6"/>
  <c r="E79" i="6"/>
  <c r="D79" i="6"/>
  <c r="C79" i="6"/>
  <c r="F65" i="6"/>
  <c r="E65" i="6"/>
  <c r="D65" i="6"/>
  <c r="C65" i="6"/>
  <c r="F17" i="6"/>
  <c r="F433" i="6" s="1"/>
  <c r="E17" i="6"/>
  <c r="D17" i="6"/>
  <c r="C17" i="6"/>
  <c r="C433" i="6" l="1"/>
  <c r="E433" i="6"/>
  <c r="D433" i="6"/>
  <c r="F17" i="4" l="1"/>
  <c r="E17" i="4"/>
  <c r="D17" i="4"/>
  <c r="C17" i="4"/>
  <c r="F60" i="4"/>
  <c r="E60" i="4"/>
  <c r="D60" i="4"/>
  <c r="C60" i="4"/>
  <c r="F16" i="4"/>
  <c r="E16" i="4"/>
  <c r="D16" i="4"/>
  <c r="C16" i="4"/>
  <c r="F19" i="4"/>
  <c r="E19" i="4"/>
  <c r="D19" i="4"/>
  <c r="C19" i="4"/>
  <c r="J868" i="3" l="1"/>
  <c r="J867" i="3" s="1"/>
  <c r="J866" i="3" s="1"/>
  <c r="J512" i="3" l="1"/>
  <c r="J511" i="3" s="1"/>
  <c r="J510" i="3" s="1"/>
  <c r="J457" i="3"/>
  <c r="J1071" i="3"/>
  <c r="J1070" i="3" s="1"/>
  <c r="J1069" i="3" s="1"/>
  <c r="J822" i="3"/>
  <c r="J821" i="3" s="1"/>
  <c r="J820" i="3" s="1"/>
  <c r="J767" i="3"/>
  <c r="J766" i="3" s="1"/>
  <c r="J765" i="3" s="1"/>
  <c r="J742" i="3"/>
  <c r="J741" i="3" s="1"/>
  <c r="J740" i="3" s="1"/>
  <c r="J392" i="3"/>
  <c r="J391" i="3" s="1"/>
  <c r="J390" i="3" s="1"/>
  <c r="J408" i="3"/>
  <c r="J407" i="3" s="1"/>
  <c r="J406" i="3" s="1"/>
  <c r="J991" i="3"/>
  <c r="J990" i="3" s="1"/>
  <c r="J989" i="3" s="1"/>
  <c r="J889" i="3"/>
  <c r="J888" i="3" s="1"/>
  <c r="J887" i="3" s="1"/>
  <c r="J80" i="3"/>
  <c r="J79" i="3" s="1"/>
  <c r="J78" i="3" s="1"/>
  <c r="J1136" i="3"/>
  <c r="J1135" i="3" s="1"/>
  <c r="J1134" i="3" s="1"/>
  <c r="J623" i="3"/>
  <c r="J622" i="3" s="1"/>
  <c r="J621" i="3" s="1"/>
  <c r="J720" i="3"/>
  <c r="J719" i="3" s="1"/>
  <c r="J718" i="3" s="1"/>
  <c r="J559" i="3"/>
  <c r="J558" i="3" s="1"/>
  <c r="J557" i="3" s="1"/>
  <c r="F119" i="4"/>
  <c r="E119" i="4"/>
  <c r="D119" i="4"/>
  <c r="C119" i="4"/>
  <c r="F132" i="4"/>
  <c r="E132" i="4"/>
  <c r="D132" i="4"/>
  <c r="C132" i="4"/>
  <c r="F395" i="4"/>
  <c r="E395" i="4"/>
  <c r="D395" i="4"/>
  <c r="C395" i="4"/>
  <c r="F415" i="4"/>
  <c r="E415" i="4"/>
  <c r="D415" i="4"/>
  <c r="C415" i="4"/>
  <c r="F269" i="4"/>
  <c r="E269" i="4"/>
  <c r="D269" i="4"/>
  <c r="C269" i="4"/>
  <c r="F215" i="4"/>
  <c r="E215" i="4"/>
  <c r="D215" i="4"/>
  <c r="C215" i="4"/>
  <c r="F373" i="4" l="1"/>
  <c r="E373" i="4"/>
  <c r="D373" i="4"/>
  <c r="C373" i="4"/>
  <c r="F141" i="4"/>
  <c r="E141" i="4"/>
  <c r="D141" i="4"/>
  <c r="C141" i="4"/>
  <c r="F429" i="4"/>
  <c r="E429" i="4"/>
  <c r="D429" i="4"/>
  <c r="C429" i="4"/>
  <c r="F405" i="4"/>
  <c r="E405" i="4"/>
  <c r="D405" i="4"/>
  <c r="C405" i="4"/>
  <c r="F381" i="4"/>
  <c r="E381" i="4"/>
  <c r="D381" i="4"/>
  <c r="C381" i="4"/>
  <c r="F347" i="4"/>
  <c r="E347" i="4"/>
  <c r="D347" i="4"/>
  <c r="C347" i="4"/>
  <c r="F327" i="4"/>
  <c r="E327" i="4"/>
  <c r="D327" i="4"/>
  <c r="C327" i="4"/>
  <c r="F308" i="4"/>
  <c r="E308" i="4"/>
  <c r="D308" i="4"/>
  <c r="C308" i="4"/>
  <c r="F236" i="4"/>
  <c r="E236" i="4"/>
  <c r="D236" i="4"/>
  <c r="D147" i="4" s="1"/>
  <c r="C236" i="4"/>
  <c r="F147" i="4"/>
  <c r="F121" i="4"/>
  <c r="E121" i="4"/>
  <c r="D121" i="4"/>
  <c r="C121" i="4"/>
  <c r="F137" i="4"/>
  <c r="E137" i="4"/>
  <c r="D137" i="4"/>
  <c r="C137" i="4"/>
  <c r="F128" i="4"/>
  <c r="E128" i="4"/>
  <c r="D128" i="4"/>
  <c r="C128" i="4"/>
  <c r="F124" i="4"/>
  <c r="F117" i="4" s="1"/>
  <c r="E124" i="4"/>
  <c r="E117" i="4" s="1"/>
  <c r="D124" i="4"/>
  <c r="D117" i="4" s="1"/>
  <c r="C124" i="4"/>
  <c r="C117" i="4" s="1"/>
  <c r="F15" i="4"/>
  <c r="E15" i="4"/>
  <c r="D15" i="4"/>
  <c r="F47" i="4"/>
  <c r="E47" i="4"/>
  <c r="D47" i="4"/>
  <c r="C47" i="4"/>
  <c r="F109" i="4"/>
  <c r="E109" i="4"/>
  <c r="D109" i="4"/>
  <c r="C109" i="4"/>
  <c r="F104" i="4"/>
  <c r="E104" i="4"/>
  <c r="D104" i="4"/>
  <c r="C104" i="4"/>
  <c r="F100" i="4"/>
  <c r="E100" i="4"/>
  <c r="D100" i="4"/>
  <c r="C100" i="4"/>
  <c r="F95" i="4"/>
  <c r="E95" i="4"/>
  <c r="D95" i="4"/>
  <c r="C95" i="4"/>
  <c r="F91" i="4"/>
  <c r="E91" i="4"/>
  <c r="D91" i="4"/>
  <c r="C91" i="4"/>
  <c r="F87" i="4"/>
  <c r="E87" i="4"/>
  <c r="D87" i="4"/>
  <c r="C87" i="4"/>
  <c r="F81" i="4"/>
  <c r="E81" i="4"/>
  <c r="D81" i="4"/>
  <c r="C81" i="4"/>
  <c r="F77" i="4"/>
  <c r="E77" i="4"/>
  <c r="D77" i="4"/>
  <c r="C77" i="4"/>
  <c r="F52" i="4"/>
  <c r="E52" i="4"/>
  <c r="D52" i="4"/>
  <c r="C52" i="4"/>
  <c r="F36" i="4"/>
  <c r="E36" i="4"/>
  <c r="D36" i="4"/>
  <c r="C36" i="4"/>
  <c r="E147" i="4" l="1"/>
  <c r="C147" i="4"/>
  <c r="E13" i="4"/>
  <c r="D13" i="4"/>
  <c r="F13" i="4"/>
  <c r="C13" i="4"/>
  <c r="F8" i="8" l="1"/>
  <c r="E8" i="8"/>
  <c r="D8" i="8"/>
  <c r="C8" i="8"/>
  <c r="F3" i="8"/>
  <c r="E3" i="8"/>
  <c r="D3" i="8"/>
  <c r="C3" i="8"/>
  <c r="J1104" i="3" l="1"/>
  <c r="J976" i="3"/>
  <c r="J974" i="3"/>
  <c r="J436" i="3"/>
  <c r="J435" i="3" s="1"/>
  <c r="J434" i="3" s="1"/>
  <c r="J433" i="3" s="1"/>
  <c r="J432" i="3" s="1"/>
  <c r="J90" i="3"/>
  <c r="J169" i="3"/>
  <c r="J168" i="3" s="1"/>
  <c r="J919" i="3"/>
  <c r="J918" i="3" s="1"/>
  <c r="J917" i="3" s="1"/>
  <c r="J916" i="3" s="1"/>
  <c r="J973" i="3" l="1"/>
  <c r="J54" i="3" l="1"/>
  <c r="J1091" i="3" l="1"/>
  <c r="J499" i="3" l="1"/>
  <c r="J498" i="3" s="1"/>
  <c r="J314" i="3"/>
  <c r="J313" i="3" s="1"/>
  <c r="J312" i="3" s="1"/>
  <c r="J242" i="3"/>
  <c r="J592" i="3" l="1"/>
  <c r="J594" i="3"/>
  <c r="J591" i="3" l="1"/>
  <c r="J966" i="3" l="1"/>
  <c r="J22" i="3" l="1"/>
  <c r="J24" i="3"/>
  <c r="J21" i="3" l="1"/>
  <c r="J530" i="3" l="1"/>
  <c r="J540" i="3" l="1"/>
  <c r="J452" i="3"/>
  <c r="J445" i="3"/>
  <c r="J1141" i="3"/>
  <c r="J1163" i="3"/>
  <c r="J1162" i="3" s="1"/>
  <c r="J1050" i="3"/>
  <c r="J1049" i="3" s="1"/>
  <c r="J1048" i="3" s="1"/>
  <c r="J944" i="3"/>
  <c r="J942" i="3"/>
  <c r="J473" i="3"/>
  <c r="J941" i="3" l="1"/>
  <c r="J166" i="3" l="1"/>
  <c r="J165" i="3" s="1"/>
  <c r="J960" i="3" l="1"/>
  <c r="J959" i="3" s="1"/>
  <c r="J958" i="3" s="1"/>
  <c r="J957" i="3" s="1"/>
  <c r="J956" i="3" s="1"/>
  <c r="J1202" i="3"/>
  <c r="J298" i="3" l="1"/>
  <c r="J297" i="3" s="1"/>
  <c r="J296" i="3" s="1"/>
  <c r="J1005" i="3" l="1"/>
  <c r="J1004" i="3" s="1"/>
  <c r="J1003" i="3" s="1"/>
  <c r="J905" i="3"/>
  <c r="J904" i="3" s="1"/>
  <c r="J903" i="3" s="1"/>
  <c r="J838" i="3"/>
  <c r="J837" i="3" s="1"/>
  <c r="J836" i="3" s="1"/>
  <c r="J442" i="3"/>
  <c r="J441" i="3" s="1"/>
  <c r="J1087" i="3"/>
  <c r="J1086" i="3" s="1"/>
  <c r="J1085" i="3" s="1"/>
  <c r="J1153" i="3"/>
  <c r="J1152" i="3" s="1"/>
  <c r="J1151" i="3" s="1"/>
  <c r="J781" i="3"/>
  <c r="J780" i="3" s="1"/>
  <c r="J779" i="3" s="1"/>
  <c r="J160" i="3"/>
  <c r="J147" i="3"/>
  <c r="J146" i="3" s="1"/>
  <c r="J581" i="3"/>
  <c r="J580" i="3" s="1"/>
  <c r="J597" i="3"/>
  <c r="J874" i="3"/>
  <c r="J873" i="3" s="1"/>
  <c r="J872" i="3" s="1"/>
  <c r="J871" i="3" s="1"/>
  <c r="J870" i="3" s="1"/>
  <c r="J1210" i="3"/>
  <c r="J1177" i="3"/>
  <c r="J1176" i="3" s="1"/>
  <c r="J1143" i="3"/>
  <c r="J1140" i="3" s="1"/>
  <c r="J1208" i="3"/>
  <c r="J1207" i="3" s="1"/>
  <c r="J1206" i="3" s="1"/>
  <c r="J1056" i="3"/>
  <c r="J1055" i="3" s="1"/>
  <c r="J1054" i="3" s="1"/>
  <c r="J1053" i="3" s="1"/>
  <c r="J1052" i="3" s="1"/>
  <c r="J954" i="3"/>
  <c r="J953" i="3" s="1"/>
  <c r="J952" i="3" s="1"/>
  <c r="J951" i="3" s="1"/>
  <c r="J950" i="3" s="1"/>
  <c r="J971" i="3"/>
  <c r="J969" i="3"/>
  <c r="J716" i="3"/>
  <c r="J715" i="3" s="1"/>
  <c r="J714" i="3" s="1"/>
  <c r="J684" i="3"/>
  <c r="J965" i="3" l="1"/>
  <c r="J1205" i="3"/>
  <c r="J1204" i="3" s="1"/>
  <c r="J964" i="3" l="1"/>
  <c r="J963" i="3" s="1"/>
  <c r="J962" i="3" s="1"/>
  <c r="J250" i="3"/>
  <c r="J249" i="3" s="1"/>
  <c r="J248" i="3" s="1"/>
  <c r="J247" i="3" s="1"/>
  <c r="J332" i="3"/>
  <c r="J331" i="3" s="1"/>
  <c r="J330" i="3" s="1"/>
  <c r="J329" i="3" s="1"/>
  <c r="J215" i="3"/>
  <c r="J214" i="3" s="1"/>
  <c r="J278" i="3"/>
  <c r="J277" i="3" s="1"/>
  <c r="J276" i="3" s="1"/>
  <c r="J106" i="3" l="1"/>
  <c r="J105" i="3" s="1"/>
  <c r="J104" i="3" s="1"/>
  <c r="F6" i="4" l="1"/>
  <c r="F7" i="4" s="1"/>
  <c r="E6" i="4"/>
  <c r="E7" i="4" s="1"/>
  <c r="F14" i="4"/>
  <c r="E14" i="4"/>
  <c r="C6" i="4" l="1"/>
  <c r="C7" i="4" s="1"/>
  <c r="C14" i="4"/>
  <c r="D14" i="4"/>
  <c r="D6" i="4"/>
  <c r="D7" i="4" s="1"/>
  <c r="J496" i="3"/>
  <c r="J495" i="3" s="1"/>
  <c r="J494" i="3" s="1"/>
  <c r="J493" i="3" s="1"/>
  <c r="J274" i="3" l="1"/>
  <c r="J273" i="3" s="1"/>
  <c r="J272" i="3" s="1"/>
  <c r="J609" i="3" l="1"/>
  <c r="J608" i="3" s="1"/>
  <c r="J587" i="3"/>
  <c r="J606" i="3"/>
  <c r="J348" i="3" l="1"/>
  <c r="J484" i="3" l="1"/>
  <c r="J490" i="3"/>
  <c r="J489" i="3" s="1"/>
  <c r="J1149" i="3" l="1"/>
  <c r="J1148" i="3" s="1"/>
  <c r="J1147" i="3" s="1"/>
  <c r="J1083" i="3"/>
  <c r="J1082" i="3" s="1"/>
  <c r="J1081" i="3" s="1"/>
  <c r="J1001" i="3"/>
  <c r="J1000" i="3" s="1"/>
  <c r="J999" i="3" s="1"/>
  <c r="J901" i="3"/>
  <c r="J900" i="3" s="1"/>
  <c r="J899" i="3" s="1"/>
  <c r="J834" i="3"/>
  <c r="J833" i="3" s="1"/>
  <c r="J832" i="3" s="1"/>
  <c r="J831" i="3" s="1"/>
  <c r="J777" i="3"/>
  <c r="J776" i="3" s="1"/>
  <c r="J775" i="3" s="1"/>
  <c r="J525" i="3"/>
  <c r="J524" i="3" s="1"/>
  <c r="J523" i="3" s="1"/>
  <c r="J154" i="3" l="1"/>
  <c r="J153" i="3" s="1"/>
  <c r="J151" i="3"/>
  <c r="J150" i="3" s="1"/>
  <c r="J144" i="3"/>
  <c r="J143" i="3" s="1"/>
  <c r="J141" i="3"/>
  <c r="J140" i="3" s="1"/>
  <c r="J138" i="3"/>
  <c r="J137" i="3" s="1"/>
  <c r="J135" i="3"/>
  <c r="J134" i="3" s="1"/>
  <c r="J132" i="3"/>
  <c r="J131" i="3" s="1"/>
  <c r="J130" i="3" l="1"/>
  <c r="J149" i="3"/>
  <c r="J1032" i="3"/>
  <c r="J129" i="3" l="1"/>
  <c r="J413" i="3"/>
  <c r="J412" i="3" s="1"/>
  <c r="J411" i="3" s="1"/>
  <c r="J410" i="3" s="1"/>
  <c r="J423" i="3"/>
  <c r="J422" i="3" s="1"/>
  <c r="J421" i="3" s="1"/>
  <c r="J538" i="3" l="1"/>
  <c r="J522" i="3" l="1"/>
  <c r="J419" i="3"/>
  <c r="J418" i="3" s="1"/>
  <c r="J417" i="3" s="1"/>
  <c r="J416" i="3" s="1"/>
  <c r="J668" i="3"/>
  <c r="J440" i="3"/>
  <c r="J439" i="3" s="1"/>
  <c r="J438" i="3" s="1"/>
  <c r="J178" i="3"/>
  <c r="J177" i="3" s="1"/>
  <c r="J176" i="3" s="1"/>
  <c r="J175" i="3" s="1"/>
  <c r="J174" i="3" s="1"/>
  <c r="J536" i="3" l="1"/>
  <c r="J529" i="3"/>
  <c r="J318" i="3"/>
  <c r="J317" i="3" s="1"/>
  <c r="J316" i="3" s="1"/>
  <c r="J311" i="3" s="1"/>
  <c r="J309" i="3"/>
  <c r="J308" i="3" s="1"/>
  <c r="J307" i="3" s="1"/>
  <c r="J306" i="3" s="1"/>
  <c r="J304" i="3"/>
  <c r="J303" i="3" s="1"/>
  <c r="J302" i="3" s="1"/>
  <c r="J301" i="3" s="1"/>
  <c r="J535" i="3" l="1"/>
  <c r="J1200" i="3" l="1"/>
  <c r="J1199" i="3" l="1"/>
  <c r="J1198" i="3" s="1"/>
  <c r="J1197" i="3" s="1"/>
  <c r="J1196" i="3" s="1"/>
  <c r="J1170" i="3"/>
  <c r="J1090" i="3" l="1"/>
  <c r="J1089" i="3" s="1"/>
  <c r="J1039" i="3"/>
  <c r="J1038" i="3" s="1"/>
  <c r="J1009" i="3"/>
  <c r="J1008" i="3" s="1"/>
  <c r="J1007" i="3" s="1"/>
  <c r="J184" i="3" l="1"/>
  <c r="J752" i="3"/>
  <c r="J289" i="3" l="1"/>
  <c r="J285" i="3" l="1"/>
  <c r="J284" i="3" s="1"/>
  <c r="J212" i="3" l="1"/>
  <c r="J209" i="3" s="1"/>
  <c r="J208" i="3" s="1"/>
  <c r="J282" i="3" l="1"/>
  <c r="J281" i="3" s="1"/>
  <c r="J280" i="3" s="1"/>
  <c r="J1016" i="3"/>
  <c r="J1018" i="3"/>
  <c r="J1188" i="3"/>
  <c r="J1190" i="3"/>
  <c r="J1184" i="3"/>
  <c r="J1186" i="3"/>
  <c r="J1182" i="3"/>
  <c r="J1180" i="3"/>
  <c r="J369" i="3"/>
  <c r="J371" i="3"/>
  <c r="J204" i="3"/>
  <c r="J206" i="3"/>
  <c r="J270" i="3"/>
  <c r="J268" i="3"/>
  <c r="J1179" i="3" l="1"/>
  <c r="J1175" i="3" s="1"/>
  <c r="J1015" i="3"/>
  <c r="J1014" i="3" s="1"/>
  <c r="J267" i="3"/>
  <c r="J368" i="3"/>
  <c r="J203" i="3"/>
  <c r="J202" i="3" s="1"/>
  <c r="J126" i="3" l="1"/>
  <c r="J125" i="3" s="1"/>
  <c r="J360" i="3" l="1"/>
  <c r="J65" i="3"/>
  <c r="J1194" i="3" l="1"/>
  <c r="J1193" i="3" s="1"/>
  <c r="J1192" i="3" s="1"/>
  <c r="J1169" i="3"/>
  <c r="J1168" i="3" s="1"/>
  <c r="J1167" i="3" s="1"/>
  <c r="J1166" i="3" s="1"/>
  <c r="J1160" i="3"/>
  <c r="J1159" i="3" s="1"/>
  <c r="J1158" i="3" s="1"/>
  <c r="J1146" i="3"/>
  <c r="J1139" i="3"/>
  <c r="J1132" i="3"/>
  <c r="J1128" i="3"/>
  <c r="J1121" i="3"/>
  <c r="J1120" i="3" s="1"/>
  <c r="J1119" i="3" s="1"/>
  <c r="J1117" i="3"/>
  <c r="J1116" i="3" s="1"/>
  <c r="J1114" i="3"/>
  <c r="J1108" i="3"/>
  <c r="J1107" i="3" s="1"/>
  <c r="J1097" i="3"/>
  <c r="J1096" i="3" s="1"/>
  <c r="J1095" i="3" s="1"/>
  <c r="J1094" i="3" s="1"/>
  <c r="J1093" i="3" s="1"/>
  <c r="J1080" i="3"/>
  <c r="J1078" i="3"/>
  <c r="J1076" i="3"/>
  <c r="J1067" i="3"/>
  <c r="J1063" i="3"/>
  <c r="J1046" i="3"/>
  <c r="J1045" i="3" s="1"/>
  <c r="J1044" i="3" s="1"/>
  <c r="J1042" i="3"/>
  <c r="J1041" i="3" s="1"/>
  <c r="J1037" i="3" s="1"/>
  <c r="J1031" i="3"/>
  <c r="J1030" i="3" s="1"/>
  <c r="J1029" i="3" s="1"/>
  <c r="J1028" i="3" s="1"/>
  <c r="J1025" i="3"/>
  <c r="J1024" i="3" s="1"/>
  <c r="J1022" i="3"/>
  <c r="J1021" i="3" s="1"/>
  <c r="J998" i="3"/>
  <c r="J996" i="3"/>
  <c r="J995" i="3" s="1"/>
  <c r="J994" i="3" s="1"/>
  <c r="J987" i="3"/>
  <c r="J983" i="3"/>
  <c r="J948" i="3"/>
  <c r="J947" i="3" s="1"/>
  <c r="J946" i="3" s="1"/>
  <c r="J939" i="3"/>
  <c r="J938" i="3" s="1"/>
  <c r="J937" i="3" s="1"/>
  <c r="J933" i="3"/>
  <c r="J932" i="3" s="1"/>
  <c r="J931" i="3" s="1"/>
  <c r="J930" i="3" s="1"/>
  <c r="J929" i="3" s="1"/>
  <c r="J926" i="3"/>
  <c r="J925" i="3" s="1"/>
  <c r="J923" i="3"/>
  <c r="J922" i="3" s="1"/>
  <c r="J921" i="3" s="1"/>
  <c r="J911" i="3"/>
  <c r="J910" i="3" s="1"/>
  <c r="J909" i="3" s="1"/>
  <c r="J908" i="3" s="1"/>
  <c r="J907" i="3" s="1"/>
  <c r="J898" i="3"/>
  <c r="J896" i="3"/>
  <c r="J894" i="3"/>
  <c r="J885" i="3"/>
  <c r="J881" i="3"/>
  <c r="J864" i="3"/>
  <c r="J863" i="3" s="1"/>
  <c r="J862" i="3" s="1"/>
  <c r="J860" i="3"/>
  <c r="J859" i="3" s="1"/>
  <c r="J858" i="3" s="1"/>
  <c r="J853" i="3"/>
  <c r="J852" i="3" s="1"/>
  <c r="J851" i="3" s="1"/>
  <c r="J846" i="3"/>
  <c r="J845" i="3" s="1"/>
  <c r="J844" i="3" s="1"/>
  <c r="J843" i="3" s="1"/>
  <c r="J842" i="3" s="1"/>
  <c r="J840" i="3"/>
  <c r="J829" i="3"/>
  <c r="J827" i="3"/>
  <c r="J818" i="3"/>
  <c r="J814" i="3"/>
  <c r="J807" i="3"/>
  <c r="J806" i="3" s="1"/>
  <c r="J805" i="3" s="1"/>
  <c r="J803" i="3"/>
  <c r="J802" i="3" s="1"/>
  <c r="J800" i="3"/>
  <c r="J799" i="3" s="1"/>
  <c r="J793" i="3"/>
  <c r="J792" i="3" s="1"/>
  <c r="J790" i="3"/>
  <c r="J789" i="3" s="1"/>
  <c r="J783" i="3"/>
  <c r="J774" i="3"/>
  <c r="J772" i="3"/>
  <c r="J771" i="3" s="1"/>
  <c r="J770" i="3" s="1"/>
  <c r="J763" i="3"/>
  <c r="J759" i="3"/>
  <c r="J749" i="3"/>
  <c r="J748" i="3" s="1"/>
  <c r="J747" i="3" s="1"/>
  <c r="J746" i="3" s="1"/>
  <c r="J745" i="3" s="1"/>
  <c r="J744" i="3" s="1"/>
  <c r="J738" i="3"/>
  <c r="J737" i="3" s="1"/>
  <c r="J734" i="3"/>
  <c r="J732" i="3"/>
  <c r="J728" i="3"/>
  <c r="J710" i="3"/>
  <c r="J709" i="3" s="1"/>
  <c r="J706" i="3"/>
  <c r="J704" i="3"/>
  <c r="J699" i="3"/>
  <c r="J698" i="3" s="1"/>
  <c r="J695" i="3"/>
  <c r="J692" i="3"/>
  <c r="J689" i="3"/>
  <c r="J686" i="3"/>
  <c r="J682" i="3"/>
  <c r="J677" i="3"/>
  <c r="J675" i="3"/>
  <c r="J671" i="3"/>
  <c r="J670" i="3" s="1"/>
  <c r="J665" i="3"/>
  <c r="J663" i="3"/>
  <c r="J661" i="3"/>
  <c r="J658" i="3"/>
  <c r="J655" i="3"/>
  <c r="J652" i="3"/>
  <c r="J649" i="3"/>
  <c r="J646" i="3"/>
  <c r="J643" i="3"/>
  <c r="J640" i="3"/>
  <c r="J637" i="3"/>
  <c r="J633" i="3"/>
  <c r="J630" i="3"/>
  <c r="J619" i="3"/>
  <c r="J616" i="3"/>
  <c r="J612" i="3"/>
  <c r="J611" i="3" s="1"/>
  <c r="J604" i="3"/>
  <c r="J602" i="3"/>
  <c r="J589" i="3"/>
  <c r="J585" i="3"/>
  <c r="J575" i="3"/>
  <c r="J573" i="3"/>
  <c r="J565" i="3"/>
  <c r="J564" i="3" s="1"/>
  <c r="J563" i="3" s="1"/>
  <c r="J562" i="3" s="1"/>
  <c r="J553" i="3"/>
  <c r="J552" i="3" s="1"/>
  <c r="J550" i="3"/>
  <c r="J546" i="3"/>
  <c r="J518" i="3"/>
  <c r="J516" i="3"/>
  <c r="J507" i="3"/>
  <c r="J502" i="3" s="1"/>
  <c r="J492" i="3" s="1"/>
  <c r="J482" i="3"/>
  <c r="J479" i="3"/>
  <c r="J475" i="3"/>
  <c r="J468" i="3"/>
  <c r="J462" i="3"/>
  <c r="J427" i="3"/>
  <c r="J426" i="3" s="1"/>
  <c r="J425" i="3" s="1"/>
  <c r="J415" i="3" s="1"/>
  <c r="J404" i="3"/>
  <c r="J400" i="3"/>
  <c r="J388" i="3"/>
  <c r="J384" i="3"/>
  <c r="J381" i="3"/>
  <c r="J380" i="3" s="1"/>
  <c r="J378" i="3"/>
  <c r="J377" i="3" s="1"/>
  <c r="J364" i="3"/>
  <c r="J363" i="3" s="1"/>
  <c r="J356" i="3"/>
  <c r="J355" i="3" s="1"/>
  <c r="J350" i="3"/>
  <c r="J346" i="3"/>
  <c r="J342" i="3"/>
  <c r="J336" i="3"/>
  <c r="J335" i="3" s="1"/>
  <c r="J334" i="3" s="1"/>
  <c r="J328" i="3" s="1"/>
  <c r="J326" i="3"/>
  <c r="J325" i="3" s="1"/>
  <c r="J323" i="3"/>
  <c r="J322" i="3" s="1"/>
  <c r="J294" i="3"/>
  <c r="J293" i="3" s="1"/>
  <c r="J292" i="3" s="1"/>
  <c r="J288" i="3"/>
  <c r="J287" i="3" s="1"/>
  <c r="J265" i="3"/>
  <c r="J264" i="3" s="1"/>
  <c r="J262" i="3"/>
  <c r="J261" i="3" s="1"/>
  <c r="J256" i="3"/>
  <c r="J255" i="3" s="1"/>
  <c r="J254" i="3" s="1"/>
  <c r="J253" i="3" s="1"/>
  <c r="J252" i="3" s="1"/>
  <c r="J244" i="3"/>
  <c r="J241" i="3" s="1"/>
  <c r="J238" i="3"/>
  <c r="J237" i="3"/>
  <c r="J235" i="3"/>
  <c r="J234" i="3"/>
  <c r="J232" i="3"/>
  <c r="J231" i="3" s="1"/>
  <c r="J228" i="3"/>
  <c r="J227" i="3" s="1"/>
  <c r="J225" i="3"/>
  <c r="J224" i="3" s="1"/>
  <c r="J221" i="3"/>
  <c r="J220" i="3" s="1"/>
  <c r="J219" i="3" s="1"/>
  <c r="J210" i="3"/>
  <c r="J200" i="3"/>
  <c r="J199" i="3" s="1"/>
  <c r="J198" i="3" s="1"/>
  <c r="J193" i="3"/>
  <c r="J192" i="3" s="1"/>
  <c r="J191" i="3" s="1"/>
  <c r="J189" i="3"/>
  <c r="J183" i="3"/>
  <c r="J172" i="3"/>
  <c r="J171" i="3" s="1"/>
  <c r="J163" i="3"/>
  <c r="J162" i="3" s="1"/>
  <c r="J158" i="3"/>
  <c r="J157" i="3" s="1"/>
  <c r="J121" i="3"/>
  <c r="J120" i="3" s="1"/>
  <c r="J119" i="3" s="1"/>
  <c r="J116" i="3"/>
  <c r="J115" i="3" s="1"/>
  <c r="J114" i="3" s="1"/>
  <c r="J110" i="3"/>
  <c r="J109" i="3" s="1"/>
  <c r="J108" i="3" s="1"/>
  <c r="J102" i="3"/>
  <c r="J101" i="3" s="1"/>
  <c r="J100" i="3" s="1"/>
  <c r="J98" i="3"/>
  <c r="J95" i="3"/>
  <c r="J92" i="3"/>
  <c r="J85" i="3"/>
  <c r="J84" i="3" s="1"/>
  <c r="J83" i="3" s="1"/>
  <c r="J82" i="3" s="1"/>
  <c r="J75" i="3"/>
  <c r="J74" i="3" s="1"/>
  <c r="J73" i="3" s="1"/>
  <c r="J70" i="3"/>
  <c r="J68" i="3"/>
  <c r="J61" i="3"/>
  <c r="J59" i="3"/>
  <c r="J51" i="3"/>
  <c r="J49" i="3"/>
  <c r="J45" i="3"/>
  <c r="J40" i="3"/>
  <c r="J38" i="3"/>
  <c r="J31" i="3"/>
  <c r="J27" i="3"/>
  <c r="J156" i="3" l="1"/>
  <c r="J915" i="3"/>
  <c r="J914" i="3" s="1"/>
  <c r="J913" i="3" s="1"/>
  <c r="J89" i="3"/>
  <c r="J88" i="3" s="1"/>
  <c r="J44" i="3"/>
  <c r="J43" i="3" s="1"/>
  <c r="J769" i="3"/>
  <c r="J1138" i="3"/>
  <c r="J993" i="3"/>
  <c r="J681" i="3"/>
  <c r="J596" i="3"/>
  <c r="J260" i="3"/>
  <c r="J259" i="3" s="1"/>
  <c r="J545" i="3"/>
  <c r="J528" i="3" s="1"/>
  <c r="J527" i="3" s="1"/>
  <c r="J703" i="3"/>
  <c r="J702" i="3" s="1"/>
  <c r="J701" i="3" s="1"/>
  <c r="J354" i="3"/>
  <c r="J353" i="3" s="1"/>
  <c r="J352" i="3" s="1"/>
  <c r="J1075" i="3"/>
  <c r="J1074" i="3" s="1"/>
  <c r="J1073" i="3" s="1"/>
  <c r="J515" i="3"/>
  <c r="J514" i="3" s="1"/>
  <c r="J509" i="3" s="1"/>
  <c r="J674" i="3"/>
  <c r="J58" i="3"/>
  <c r="J57" i="3" s="1"/>
  <c r="J615" i="3"/>
  <c r="J614" i="3" s="1"/>
  <c r="J636" i="3"/>
  <c r="J629" i="3" s="1"/>
  <c r="J1062" i="3"/>
  <c r="J1061" i="3" s="1"/>
  <c r="J1060" i="3" s="1"/>
  <c r="J345" i="3"/>
  <c r="J344" i="3" s="1"/>
  <c r="J813" i="3"/>
  <c r="J812" i="3" s="1"/>
  <c r="J811" i="3" s="1"/>
  <c r="J341" i="3"/>
  <c r="J340" i="3" s="1"/>
  <c r="J893" i="3"/>
  <c r="J892" i="3" s="1"/>
  <c r="J891" i="3" s="1"/>
  <c r="J1103" i="3"/>
  <c r="J1102" i="3" s="1"/>
  <c r="J1101" i="3" s="1"/>
  <c r="J1100" i="3" s="1"/>
  <c r="J1099" i="3" s="1"/>
  <c r="J26" i="3"/>
  <c r="J20" i="3" s="1"/>
  <c r="J561" i="3"/>
  <c r="J572" i="3"/>
  <c r="J571" i="3" s="1"/>
  <c r="J788" i="3"/>
  <c r="J787" i="3" s="1"/>
  <c r="J786" i="3" s="1"/>
  <c r="J785" i="3" s="1"/>
  <c r="J1127" i="3"/>
  <c r="J1126" i="3" s="1"/>
  <c r="J1125" i="3" s="1"/>
  <c r="J230" i="3"/>
  <c r="J383" i="3"/>
  <c r="J376" i="3" s="1"/>
  <c r="J399" i="3"/>
  <c r="J398" i="3" s="1"/>
  <c r="J397" i="3" s="1"/>
  <c r="J396" i="3" s="1"/>
  <c r="J451" i="3"/>
  <c r="J450" i="3" s="1"/>
  <c r="J449" i="3" s="1"/>
  <c r="J1174" i="3"/>
  <c r="J1173" i="3" s="1"/>
  <c r="J1165" i="3" s="1"/>
  <c r="J223" i="3"/>
  <c r="J240" i="3"/>
  <c r="J758" i="3"/>
  <c r="J757" i="3" s="1"/>
  <c r="J64" i="3"/>
  <c r="J63" i="3" s="1"/>
  <c r="J486" i="3"/>
  <c r="J727" i="3"/>
  <c r="J726" i="3" s="1"/>
  <c r="J880" i="3"/>
  <c r="J879" i="3" s="1"/>
  <c r="J878" i="3" s="1"/>
  <c r="J798" i="3"/>
  <c r="J797" i="3" s="1"/>
  <c r="J796" i="3" s="1"/>
  <c r="J795" i="3" s="1"/>
  <c r="J188" i="3"/>
  <c r="J182" i="3" s="1"/>
  <c r="J181" i="3" s="1"/>
  <c r="J180" i="3" s="1"/>
  <c r="J37" i="3"/>
  <c r="J35" i="3" s="1"/>
  <c r="J197" i="3"/>
  <c r="J584" i="3"/>
  <c r="J826" i="3"/>
  <c r="J825" i="3" s="1"/>
  <c r="J824" i="3" s="1"/>
  <c r="J857" i="3"/>
  <c r="J982" i="3"/>
  <c r="J981" i="3" s="1"/>
  <c r="J980" i="3" s="1"/>
  <c r="J1020" i="3"/>
  <c r="J1113" i="3"/>
  <c r="J1112" i="3" s="1"/>
  <c r="J1111" i="3" s="1"/>
  <c r="J1110" i="3" s="1"/>
  <c r="J1157" i="3"/>
  <c r="J1156" i="3" s="1"/>
  <c r="J1155" i="3" s="1"/>
  <c r="J321" i="3"/>
  <c r="J320" i="3" s="1"/>
  <c r="J300" i="3" s="1"/>
  <c r="J850" i="3"/>
  <c r="J849" i="3" s="1"/>
  <c r="J848" i="3" s="1"/>
  <c r="J936" i="3"/>
  <c r="J935" i="3" s="1"/>
  <c r="J928" i="3" s="1"/>
  <c r="J1036" i="3"/>
  <c r="J856" i="3" l="1"/>
  <c r="J855" i="3" s="1"/>
  <c r="J756" i="3"/>
  <c r="J755" i="3" s="1"/>
  <c r="J754" i="3" s="1"/>
  <c r="J375" i="3"/>
  <c r="J374" i="3" s="1"/>
  <c r="J373" i="3" s="1"/>
  <c r="J42" i="3"/>
  <c r="J725" i="3"/>
  <c r="J724" i="3" s="1"/>
  <c r="J723" i="3" s="1"/>
  <c r="J722" i="3" s="1"/>
  <c r="J579" i="3"/>
  <c r="J578" i="3" s="1"/>
  <c r="J577" i="3" s="1"/>
  <c r="J1035" i="3"/>
  <c r="J1027" i="3" s="1"/>
  <c r="J467" i="3"/>
  <c r="J466" i="3" s="1"/>
  <c r="J87" i="3"/>
  <c r="J258" i="3"/>
  <c r="J246" i="3" s="1"/>
  <c r="J395" i="3"/>
  <c r="J394" i="3" s="1"/>
  <c r="J1013" i="3"/>
  <c r="J1012" i="3" s="1"/>
  <c r="J1011" i="3" s="1"/>
  <c r="J1124" i="3"/>
  <c r="J1123" i="3" s="1"/>
  <c r="J628" i="3"/>
  <c r="J627" i="3" s="1"/>
  <c r="J339" i="3"/>
  <c r="J338" i="3" s="1"/>
  <c r="J810" i="3"/>
  <c r="J1059" i="3"/>
  <c r="J1058" i="3" s="1"/>
  <c r="J570" i="3"/>
  <c r="J569" i="3" s="1"/>
  <c r="J979" i="3"/>
  <c r="J877" i="3"/>
  <c r="J876" i="3" s="1"/>
  <c r="J218" i="3"/>
  <c r="J217" i="3" s="1"/>
  <c r="J680" i="3"/>
  <c r="J679" i="3" s="1"/>
  <c r="J19" i="3"/>
  <c r="J18" i="3" s="1"/>
  <c r="J17" i="3" s="1"/>
  <c r="J36" i="3"/>
  <c r="J196" i="3"/>
  <c r="J809" i="3" l="1"/>
  <c r="J978" i="3"/>
  <c r="J34" i="3"/>
  <c r="J465" i="3"/>
  <c r="J448" i="3" s="1"/>
  <c r="J431" i="3" s="1"/>
  <c r="J626" i="3"/>
  <c r="J625" i="3" s="1"/>
  <c r="J195" i="3"/>
  <c r="J568" i="3"/>
  <c r="J33" i="3" l="1"/>
  <c r="J1212" i="3" s="1"/>
</calcChain>
</file>

<file path=xl/comments1.xml><?xml version="1.0" encoding="utf-8"?>
<comments xmlns="http://schemas.openxmlformats.org/spreadsheetml/2006/main">
  <authors>
    <author>Автор</author>
  </authors>
  <commentList>
    <comment ref="A71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<sst xmlns="http://schemas.openxmlformats.org/spreadsheetml/2006/main" count="11591" uniqueCount="1093">
  <si>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</si>
  <si>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</si>
  <si>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</si>
  <si>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</si>
  <si>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</si>
  <si>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</si>
  <si>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</si>
  <si>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</si>
  <si>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</si>
  <si>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</si>
  <si>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</si>
  <si>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</si>
  <si>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</si>
  <si>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</si>
  <si>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</si>
  <si>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</si>
  <si>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</si>
  <si>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</si>
  <si>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</si>
  <si>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</si>
  <si>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</si>
  <si>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</si>
  <si>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</si>
  <si>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</si>
  <si>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</si>
  <si>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</si>
  <si>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</si>
  <si>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</si>
  <si>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</si>
  <si>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</si>
  <si>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</si>
  <si>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</si>
  <si>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</si>
  <si>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</si>
  <si>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</si>
  <si>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</si>
  <si>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</si>
  <si>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</si>
  <si>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</si>
  <si>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</si>
  <si>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</si>
  <si>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</si>
  <si>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</si>
  <si>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</si>
  <si>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</si>
  <si>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</si>
  <si>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</si>
  <si>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</si>
  <si>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</si>
  <si>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</si>
  <si>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</si>
  <si>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</si>
  <si>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</si>
  <si>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</si>
  <si>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</si>
  <si>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</si>
  <si>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</si>
  <si>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</si>
  <si>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</si>
  <si>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</si>
  <si>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</si>
  <si>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</si>
  <si>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</si>
  <si>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</si>
  <si>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</si>
  <si>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</si>
  <si>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</si>
  <si>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</si>
  <si>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</si>
  <si>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</si>
  <si>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</si>
  <si>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</si>
  <si>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</si>
  <si>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</si>
  <si>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</si>
  <si>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</si>
  <si>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</si>
  <si>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</si>
  <si>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</si>
  <si>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</si>
  <si>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</si>
  <si>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</si>
  <si>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</si>
  <si>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</si>
  <si>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</si>
  <si>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</si>
  <si>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</si>
  <si>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</si>
  <si>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</si>
  <si>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</si>
  <si>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</si>
  <si>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</si>
  <si>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</si>
  <si>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</si>
  <si>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</si>
  <si>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</si>
  <si>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</si>
  <si>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</si>
  <si>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</si>
  <si>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</si>
  <si>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</si>
  <si>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</si>
  <si>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</si>
  <si>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</si>
  <si>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</si>
  <si>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</si>
  <si>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</si>
  <si>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</si>
  <si>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</si>
  <si>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</si>
  <si>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</si>
  <si>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</si>
  <si>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</si>
  <si>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</si>
  <si>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</si>
  <si>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</si>
  <si>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</si>
  <si>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</si>
  <si>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</si>
  <si>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</si>
  <si>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</si>
  <si>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</si>
  <si>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</si>
  <si>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</si>
  <si>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</si>
  <si>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</si>
  <si>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</si>
  <si>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</si>
  <si>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</si>
  <si>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</si>
  <si>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</si>
  <si>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</si>
  <si>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</si>
  <si>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</si>
  <si>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</si>
  <si>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</si>
  <si>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</si>
  <si>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</si>
  <si>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</si>
  <si>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</si>
  <si>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</si>
  <si>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</si>
  <si>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</si>
  <si>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</si>
  <si>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</si>
  <si>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</si>
  <si>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</si>
  <si>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</si>
  <si>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</si>
  <si>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</si>
  <si>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</si>
  <si>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</si>
  <si>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</si>
  <si>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</si>
  <si>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</si>
  <si>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</si>
  <si>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</si>
  <si>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</si>
  <si>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</si>
  <si>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</si>
  <si>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</si>
  <si>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</si>
  <si>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</si>
  <si>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</si>
  <si>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</si>
  <si>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</si>
  <si>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</si>
  <si>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</si>
  <si>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</si>
  <si>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</si>
  <si>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</si>
  <si>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</si>
  <si>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</si>
  <si>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</si>
  <si>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</si>
  <si>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</si>
  <si>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</si>
  <si>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</si>
  <si>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</si>
  <si>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</si>
  <si>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</si>
  <si>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</si>
  <si>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</si>
  <si>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</si>
  <si>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</si>
  <si>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</si>
  <si>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</si>
  <si>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</si>
  <si>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</si>
  <si>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</si>
  <si>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</si>
  <si>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</si>
  <si>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</si>
  <si>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</si>
  <si>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</si>
  <si>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</si>
  <si>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</si>
  <si>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</si>
  <si>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</si>
  <si>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</si>
  <si>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609</t>
  </si>
  <si>
    <t>Глава городского округа</t>
  </si>
  <si>
    <t>«О бюджете Советского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</si>
  <si>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</si>
  <si>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</si>
  <si>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</si>
  <si>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</si>
  <si>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</si>
  <si>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</si>
  <si>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</si>
  <si>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</si>
  <si>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</si>
  <si>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</si>
  <si>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</si>
  <si>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</si>
  <si>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</si>
  <si>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</si>
  <si>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</si>
  <si>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</si>
  <si>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</si>
  <si>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</si>
  <si>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</si>
  <si>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</si>
  <si>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</si>
  <si>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</si>
  <si>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</si>
  <si>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</si>
  <si>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</si>
  <si>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</si>
  <si>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</si>
  <si>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</si>
  <si>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</si>
  <si>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</si>
  <si>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</si>
  <si>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</si>
  <si>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</si>
  <si>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</si>
  <si>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</si>
  <si>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</si>
  <si>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</si>
  <si>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</si>
  <si>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</si>
  <si>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</si>
  <si>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</si>
  <si>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</si>
  <si>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</si>
  <si>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</si>
  <si>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</si>
  <si>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</si>
  <si>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к решению Совета депутатов Советского</t>
  </si>
  <si>
    <t>городского округа Ставропольского края</t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</si>
  <si>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</si>
  <si>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</si>
  <si>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</si>
  <si>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</si>
  <si>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</si>
  <si>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</si>
  <si>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</si>
  <si>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</si>
  <si>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</si>
  <si>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</si>
  <si>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</si>
  <si>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</si>
  <si>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</si>
  <si>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</si>
  <si>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</si>
  <si>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</si>
  <si>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</si>
  <si>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</si>
  <si>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</si>
  <si>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</si>
  <si>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</si>
  <si>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</si>
  <si>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</si>
  <si>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</si>
  <si>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</si>
  <si>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</si>
  <si>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</si>
  <si>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</si>
  <si>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</si>
  <si>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</si>
  <si>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</si>
  <si>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</si>
  <si>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</si>
  <si>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</si>
  <si>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</si>
  <si>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</si>
  <si>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</si>
  <si>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</si>
  <si>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</si>
  <si>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</si>
  <si>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</si>
  <si>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</si>
  <si>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</si>
  <si>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</si>
  <si>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</si>
  <si>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</si>
  <si>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</si>
  <si>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</si>
  <si>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</si>
  <si>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</si>
  <si>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</si>
  <si>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</si>
  <si>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</si>
  <si>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</si>
  <si>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</si>
  <si>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</si>
  <si>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</si>
  <si>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</si>
  <si>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</si>
  <si>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</si>
  <si>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</si>
  <si>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</si>
  <si>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</si>
  <si>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</si>
  <si>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</si>
  <si>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</si>
  <si>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</si>
  <si>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</si>
  <si>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</si>
  <si>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</si>
  <si>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</si>
  <si>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</si>
  <si>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</si>
  <si>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</si>
  <si>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</si>
  <si>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</si>
  <si>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</si>
  <si>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</si>
  <si>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</si>
  <si>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</si>
  <si>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</si>
  <si>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</si>
  <si>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</si>
  <si>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Проведение информационно-пропагандистских мероприятий, направленных на профилактику идеологии терроризма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</si>
  <si>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</si>
  <si>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</si>
  <si>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</si>
  <si>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</si>
  <si>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</si>
  <si>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</si>
  <si>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</si>
  <si>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</si>
  <si>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</si>
  <si>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</si>
  <si>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</si>
  <si>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</si>
  <si>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</si>
  <si>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</si>
  <si>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</si>
  <si>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</si>
  <si>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</si>
  <si>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</si>
  <si>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</si>
  <si>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</si>
  <si>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</si>
  <si>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</si>
  <si>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</si>
  <si>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</si>
  <si>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</si>
  <si>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</si>
  <si>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</si>
  <si>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</si>
  <si>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</si>
  <si>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</si>
  <si>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</si>
  <si>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</si>
  <si>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</si>
  <si>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</si>
  <si>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</si>
  <si>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</si>
  <si>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</si>
  <si>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</si>
  <si>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</si>
  <si>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</si>
  <si>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 xml:space="preserve">                                                                                                   Р А С П Р Е Д Е Л Е Н И Е           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</si>
  <si>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</si>
  <si>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</si>
  <si>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</si>
  <si>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</si>
  <si>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</si>
  <si>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</si>
  <si>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Программа "Гармонизация межнациональных отношений, предупреждение этническогои религиозного экстримизма, укрепление единства российской нации на территории Советского городского округа Ставропольского края"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</si>
  <si>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</si>
  <si>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</si>
  <si>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</si>
  <si>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</si>
  <si>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</si>
  <si>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</si>
  <si>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</si>
  <si>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</si>
  <si>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</si>
  <si>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</si>
  <si>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</si>
  <si>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</si>
  <si>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</si>
  <si>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 xml:space="preserve">  06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</si>
  <si>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</si>
  <si>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</si>
  <si>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</si>
  <si>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</si>
  <si>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</si>
  <si>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</si>
  <si>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</si>
  <si>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</si>
  <si>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</si>
  <si>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</si>
  <si>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2023</t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</si>
  <si>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</si>
  <si>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</si>
  <si>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</si>
  <si>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</si>
  <si>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</si>
  <si>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Расходы на проведение мероприятий по организации отдыха детей в учреждениях дополнительного образования</t>
  </si>
  <si>
    <t>Расходы на обеспечение деятельности МКУ "Хозяйственно - эксплуатационная служба"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</si>
  <si>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</si>
  <si>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</si>
  <si>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</si>
  <si>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</si>
  <si>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</si>
  <si>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</si>
  <si>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</si>
  <si>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</si>
  <si>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</si>
  <si>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</si>
  <si>
    <t>Основное мероприятие "Реализация инициативного проекта"</t>
  </si>
  <si>
    <t>Подпрограмма «Модернизация улично-дорожной сети Советского городского округа Ставропольского края»</t>
  </si>
  <si>
    <t xml:space="preserve">Основное мероприятие "Реализация инициативного проекта" </t>
  </si>
  <si>
    <t xml:space="preserve">Реализация инициативного проекта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</si>
  <si>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</si>
  <si>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</si>
  <si>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</si>
  <si>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</si>
  <si>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Реализация регионального проекта 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</si>
  <si>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</si>
  <si>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</si>
  <si>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</si>
  <si>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</si>
  <si>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>Приложение 5</t>
  </si>
  <si>
    <t xml:space="preserve">Ставропольского края на 2023 год и плановый период </t>
  </si>
  <si>
    <t xml:space="preserve">Непрограммные расходы в рамках реализация функций муниципальных органов 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</si>
  <si>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</si>
  <si>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Основное мероприятие «Мероприятия, направленные на проведение ремонта, восстановление и реставрацию памятников культуры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</si>
  <si>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</si>
  <si>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S6650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</si>
  <si>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</si>
  <si>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</si>
  <si>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</si>
  <si>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>25010</t>
  </si>
  <si>
    <t>Основное мероприятие "Независимая оценка качества условий оказания услуг образовательной деятельности учреждениям"</t>
  </si>
  <si>
    <t>Расходы на проведение независимой оценки качества условий оказания услуг образовательной деятельности учреждениям</t>
  </si>
  <si>
    <t>SИП20</t>
  </si>
  <si>
    <t>2ИП20</t>
  </si>
  <si>
    <t>SИП19</t>
  </si>
  <si>
    <t>2ИП19</t>
  </si>
  <si>
    <t>Национальная оборона</t>
  </si>
  <si>
    <t>Мобилизационная и вневойсковая подготовка</t>
  </si>
  <si>
    <t>Непрограммные мероприятия</t>
  </si>
  <si>
    <t>Финансовое обеспечение реализации мероприятий, связанных с призывом граждан Российской Федерации на военную службу по частичной мобилизации в Вооруженные Силы Российской Федерации</t>
  </si>
  <si>
    <t>76903</t>
  </si>
  <si>
    <t>Миграционная политика</t>
  </si>
  <si>
    <t>76902</t>
  </si>
  <si>
    <t>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</t>
  </si>
  <si>
    <t>81110</t>
  </si>
  <si>
    <t>Целевые средства на реализацию Указа Президента Российской Федерации от 7 мая 2012 года № 597 "О мероприятиях по реализации государственной социальной политики"</t>
  </si>
  <si>
    <t>10100</t>
  </si>
  <si>
    <t>SИП25</t>
  </si>
  <si>
    <t>2ИП25</t>
  </si>
  <si>
    <t>SИП21</t>
  </si>
  <si>
    <t>2ИП21</t>
  </si>
  <si>
    <t>SИП22</t>
  </si>
  <si>
    <t>2ИП22</t>
  </si>
  <si>
    <t>2ИП24</t>
  </si>
  <si>
    <t>SИП24</t>
  </si>
  <si>
    <t>SИП23</t>
  </si>
  <si>
    <t>2ИП23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</si>
  <si>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2023 год      
</t>
  </si>
  <si>
    <t>L5194</t>
  </si>
  <si>
    <t>ИТОГО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</si>
  <si>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</si>
  <si>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R3030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</si>
  <si>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</si>
  <si>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</si>
  <si>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</si>
  <si>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21310</t>
  </si>
  <si>
    <t>21320</t>
  </si>
  <si>
    <t>21330</t>
  </si>
  <si>
    <t>Расходы на профилактику правонарушений среди несовершеннолетних и молодежи</t>
  </si>
  <si>
    <t>Расходы на профилактику мошенничества на территории округа</t>
  </si>
  <si>
    <t>Основное мероприятие "Профилактика рецидивной преступности"</t>
  </si>
  <si>
    <t>Основное мероприятие "Профилактика мошенничества на территории округа"</t>
  </si>
  <si>
    <t>Расходы на профилактику рецидивной преступности</t>
  </si>
  <si>
    <t>Расходы на профилактику алкоголизма на территории округа</t>
  </si>
  <si>
    <t>Основное мероприятие "Профилактика алкоголизма на территории округа"</t>
  </si>
  <si>
    <t>21340</t>
  </si>
  <si>
    <t>21350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</si>
  <si>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</si>
  <si>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</si>
  <si>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</si>
  <si>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</si>
  <si>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21360</t>
  </si>
  <si>
    <t>Расходы на профилактику наркомании и формирование у детей и молодежи округа мотивации к здоровому образу жизни</t>
  </si>
  <si>
    <t>21370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</si>
  <si>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</si>
  <si>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</si>
  <si>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21380</t>
  </si>
  <si>
    <t>Расходы на информационное обеспечение антинаркотической работы</t>
  </si>
  <si>
    <t>Основное мероприятие "Информационное обеспечение антинаркотической работы"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</si>
  <si>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</si>
  <si>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</si>
  <si>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>S6720</t>
  </si>
  <si>
    <t>Организация и обеспечение отдыха и оздоровления детей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</si>
  <si>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</si>
  <si>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</t>
  </si>
  <si>
    <t>В</t>
  </si>
  <si>
    <t>51790</t>
  </si>
  <si>
    <t>Реализация регионального проекта "Патриотическое воспитание граждан Российской Федерации"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</si>
  <si>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</si>
  <si>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</si>
  <si>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S6660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</si>
  <si>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</si>
  <si>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</si>
  <si>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Основное мероприятие "Обеспечение развития и укрепления материально-технической базы учреждений культуры"</t>
  </si>
  <si>
    <t xml:space="preserve"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</si>
  <si>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</si>
  <si>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>Реализация инициативного проекта "Ремонт тротуаров по пл. Победы (от ул. Мостовая до СОШ № 7) села Отказного Советского городского округа Ставропольского края"</t>
  </si>
  <si>
    <t>Реализация инициативного проекта за счет инициативных платежей "Ремонт тротуаров по пл. Победы (от ул. Мостовая до СОШ № 7) села Отказного Советского городского округа Ставропольского края"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</si>
  <si>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</si>
  <si>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r>
      <t>Реализация инициативного проекта зв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</si>
  <si>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</si>
  <si>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</si>
  <si>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"Благоустройство прилегающей общественной территории к ФОКу (2 этап) села Солдато-Александровское Советского городского округа Ставропольского края" </t>
  </si>
  <si>
    <t>Реализация инициативного проекта за счет инициативных платежей "Благоустройство прилегающей общественной территории к ФОКу (2 этап) села Солдато-Александровское Советского городского округа Ставропольского края"</t>
  </si>
  <si>
    <t>S6500</t>
  </si>
  <si>
    <t>2023 год</t>
  </si>
  <si>
    <t>2024 год</t>
  </si>
  <si>
    <t xml:space="preserve">Первоначально утверждено </t>
  </si>
  <si>
    <t>Сумма изменений</t>
  </si>
  <si>
    <t>Увеличение бюджетных ассигнований</t>
  </si>
  <si>
    <t xml:space="preserve">в том числе  </t>
  </si>
  <si>
    <t>краевые, федеральные</t>
  </si>
  <si>
    <t>местные</t>
  </si>
  <si>
    <t>внебюджет</t>
  </si>
  <si>
    <t>Уменьшение бюджетных ассигнований</t>
  </si>
  <si>
    <t>Перераспределение бюджетных ассигнований</t>
  </si>
  <si>
    <t>1. Администрация СГО</t>
  </si>
  <si>
    <t>2025 год</t>
  </si>
  <si>
    <t>601 0113 7000222020 200</t>
  </si>
  <si>
    <t>675 0503 0720422330 200</t>
  </si>
  <si>
    <t>604 0113 2010110100 800</t>
  </si>
  <si>
    <t>606 0701 1700111010 200</t>
  </si>
  <si>
    <t>606 0702 1700211010 200</t>
  </si>
  <si>
    <t>606 0703 1700411010 200</t>
  </si>
  <si>
    <t>606 0707 1700511010 200</t>
  </si>
  <si>
    <t>606 0702 1700211010 100</t>
  </si>
  <si>
    <t>3. Отдел культуры  АСГО</t>
  </si>
  <si>
    <t>20070</t>
  </si>
  <si>
    <t>400</t>
  </si>
  <si>
    <t>Расходы на приобретение и содержание имущества, находящегося в муниципальной собственности округа</t>
  </si>
  <si>
    <t>Капитальные вложения в объекты недвижимого имущества государственной (муниципальной) собственности</t>
  </si>
  <si>
    <t>61020</t>
  </si>
  <si>
    <t>Подпрограмма "Приобретение специализированной техники для нужд жилищно-коммунального обслуживания"</t>
  </si>
  <si>
    <t>Основное мероприятие "Увеличение уставного фонда муниципального унитарного предприятия "Жилищно-коммунального хозяйства города Зеленокумска"</t>
  </si>
  <si>
    <t>Расходы для приобретения специализированной техники</t>
  </si>
  <si>
    <t>Жилищное хозяйство</t>
  </si>
  <si>
    <t>73020</t>
  </si>
  <si>
    <t>SИП26</t>
  </si>
  <si>
    <t>Реализация инициативного проекта "Обустройство спортивной площадки в п. Селивановка Советского городского округа Ставропольского края"</t>
  </si>
  <si>
    <t>2ИП26</t>
  </si>
  <si>
    <t>23100</t>
  </si>
  <si>
    <t>Охрана окружающей среды</t>
  </si>
  <si>
    <t>Другие вопросы в области охраны окружающей среды</t>
  </si>
  <si>
    <t>Непрограммные мероприятия с направлением расхода</t>
  </si>
  <si>
    <t>Непрограммные расходы ы рамках реализации функций муниципальных органов</t>
  </si>
  <si>
    <t>Расходы на рекультивацию земель на территории округа</t>
  </si>
  <si>
    <t>28300</t>
  </si>
  <si>
    <t>Разработка проекта зон охраны объекта культурного наследия</t>
  </si>
  <si>
    <t>Основное мероприятие "Мероприятия, направленные на проведение ремонта, восстановления и реставрацию памятников культуры"</t>
  </si>
  <si>
    <t>Капитальные вложения в объекты государственной (муниципальной) собственности</t>
  </si>
  <si>
    <t>Основное мероприятие "Капитальное строительство объектов спорта"</t>
  </si>
  <si>
    <t>Строительство (реконструкция объектов спорта за счет средств местного бюджета)</t>
  </si>
  <si>
    <t>S700Б</t>
  </si>
  <si>
    <t>А2</t>
  </si>
  <si>
    <t>55192</t>
  </si>
  <si>
    <t>Реализация регионального проекта "Творческие люди"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</si>
  <si>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</si>
  <si>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21390</t>
  </si>
  <si>
    <t>Основное мероприятие "Профилактика правонарушений на улицах и в общественных местах на территории округа"</t>
  </si>
  <si>
    <t>Расходы на профилактику правонарушений на улицах и в общественных местах на территории округа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</si>
  <si>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</si>
  <si>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Программа Советского городского округа Ставропольского края "Профилактика терроризма и экстремизма на территории Советского городского округа"</t>
  </si>
  <si>
    <t xml:space="preserve"> 671</t>
  </si>
  <si>
    <t>Предоставление субсидий бюджетным, автономным учреждениям и иным некоммерческим организациям</t>
  </si>
  <si>
    <t>61030</t>
  </si>
  <si>
    <t>Предоставление субсидии бюджетным, автономным учреждениям и иным некоммерческим организациям</t>
  </si>
  <si>
    <t>61040</t>
  </si>
  <si>
    <t>Предоставление субсидии МУП "Коммунальное хозяйство села Горькая Балка"</t>
  </si>
  <si>
    <t>Предоставление субсидии для реализации мероприятий, связанных с проведением капитального ремонта общего имущества в многоквартирном доме</t>
  </si>
  <si>
    <t>28200</t>
  </si>
  <si>
    <t>Расходы на проведение работ по сохранению объектов культурного наследия</t>
  </si>
  <si>
    <t>21410</t>
  </si>
  <si>
    <t>Основное мероприятие "Безопасный город"</t>
  </si>
  <si>
    <t>Расходы на обеспечение безопасности населения Советского городского округа Ставропольского края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</si>
  <si>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 за счет средств резервного фонда Правительства Ставропольского края</t>
  </si>
  <si>
    <t>606 0701 1700111010 100</t>
  </si>
  <si>
    <t>606 0702 17002S6500 100</t>
  </si>
  <si>
    <t>606 0702 17002S6500 200</t>
  </si>
  <si>
    <t>606 0703 1700411010 600</t>
  </si>
  <si>
    <t>1. Управление образования АСГО</t>
  </si>
  <si>
    <t>2. Управление труда  АСГО</t>
  </si>
  <si>
    <t>Обеспечение комплексного развития сельских территорий</t>
  </si>
  <si>
    <t>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</si>
  <si>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</si>
  <si>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SИП27</t>
  </si>
  <si>
    <t>2ИП27</t>
  </si>
  <si>
    <t>S5760</t>
  </si>
  <si>
    <t>Основное мероприятие «Комплексное развитие сельских территорий»</t>
  </si>
  <si>
    <t>79202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</si>
  <si>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за счет средств резервного фонда Правительства Ставропольского края</t>
  </si>
  <si>
    <t>Председатель законодательного (представительного) органа муниципального образования</t>
  </si>
  <si>
    <t>Реализация инициативного проекта за счет инициативных платежей (Устройство тротуара по ул. Гагарина в с. Нины Советского городского округа Ставропольского края)</t>
  </si>
  <si>
    <t>Реализация инициативного проекта (Устройство тротуара по ул. Гагарина в с. Нины Советского городского округа Ставропольского края)</t>
  </si>
  <si>
    <t>20120</t>
  </si>
  <si>
    <t>Расходы в связи с удорожанием цены проекта</t>
  </si>
  <si>
    <t>601 0203 9810076903 200</t>
  </si>
  <si>
    <t>606 0707 1700520370 200</t>
  </si>
  <si>
    <t>607 0801 1000411010 400</t>
  </si>
  <si>
    <t>4. ТО с. Солдато-Александровское  АСГО</t>
  </si>
  <si>
    <t>2. Отдел культуры  АСГО</t>
  </si>
  <si>
    <t>3. ТО с. Солдато-Александровское АСГО</t>
  </si>
  <si>
    <t>4. Финансовое управление  АСГО</t>
  </si>
  <si>
    <t>5. Управление образования АСГО</t>
  </si>
  <si>
    <t>6. ТО с. Нины АСГО</t>
  </si>
  <si>
    <t>5.  АСГО</t>
  </si>
  <si>
    <t>Расходы в области разработки основной градостроительной документации</t>
  </si>
  <si>
    <r>
      <t>Основное мероприятие "Реализация инициативного проекта"</t>
    </r>
    <r>
      <rPr>
        <sz val="12"/>
        <color theme="1"/>
        <rFont val="Times New Roman"/>
        <family val="1"/>
        <charset val="204"/>
      </rPr>
      <t xml:space="preserve"> </t>
    </r>
  </si>
  <si>
    <t>SИП28</t>
  </si>
  <si>
    <t>2ИП28</t>
  </si>
  <si>
    <t>20210</t>
  </si>
  <si>
    <t>Основное мероприятие «Обеспечение  функционирования модели персонифицированного финансирования дополнительного образования  детей»</t>
  </si>
  <si>
    <t>Реализация инициативного проекта (Ремонт спортивного зала МКУ «ЦКД» в селе Горькая Балка Советского городского округа Ставропольского края)</t>
  </si>
  <si>
    <t>Реализация инициативного проекта за счет инициативных платежей (Ремонт спортивного зала МКУ «ЦКД» в селе Горькая Балка Советского городского округа Ставропольского края)</t>
  </si>
  <si>
    <t>Формирование современной городской среды (сквер о ул.Советской "Пожарка") за счет средств краевого бюдета</t>
  </si>
  <si>
    <t>607 0801 1000411010 200</t>
  </si>
  <si>
    <t>Прочее благоустройство</t>
  </si>
  <si>
    <t>601 0503 0720422330 200</t>
  </si>
  <si>
    <t>Прочее благоустроство на соц.выплату молодым семьям, софинансирование местный бюджет</t>
  </si>
  <si>
    <t>601 0113 7000111010 200</t>
  </si>
  <si>
    <t>Поступления от платных услуг (мерприятие 01.01.02)</t>
  </si>
  <si>
    <t>601 0104 5120076360 100</t>
  </si>
  <si>
    <t>комиссия по несовершеннолетним - увеличение з/платы, краевой бюджет</t>
  </si>
  <si>
    <t>607 0801 1000422240 200</t>
  </si>
  <si>
    <t>7. ТО с. Отказного АСГО</t>
  </si>
  <si>
    <t>672 0409 0430121440 200</t>
  </si>
  <si>
    <t>604 0106 2010110020 100</t>
  </si>
  <si>
    <t>Расходы по мобилизации</t>
  </si>
  <si>
    <t>601 0113 5150022050 200</t>
  </si>
  <si>
    <t>Приобретение наградной продукции</t>
  </si>
  <si>
    <t>672 0409 0430221440 200</t>
  </si>
  <si>
    <t>601 0501 9810061030 600</t>
  </si>
  <si>
    <t>Перенос на образование и культуру на реализацию социальных и культурных проектов. Пожертвования ООО "Ставролен Лукойл" т.с. 01.02.05.</t>
  </si>
  <si>
    <t>Расходы по мобилизации (перенос на ФУ для осуществления выплат мунслужащим при выходе на пенсию и др. гарантии)</t>
  </si>
  <si>
    <t>601 0409 0410121420 200</t>
  </si>
  <si>
    <t>601 0409 0430221440 200</t>
  </si>
  <si>
    <t>Дорожный фонд</t>
  </si>
  <si>
    <t>Содержание уличной сети</t>
  </si>
  <si>
    <t>Проведение конкурсов "Лучшая народная дружина"</t>
  </si>
  <si>
    <t>601 0104 5120010010 100</t>
  </si>
  <si>
    <t>601 0104 5120076100 100</t>
  </si>
  <si>
    <t>601 0104 5120076100 200</t>
  </si>
  <si>
    <t>601 0113 5150010050 100</t>
  </si>
  <si>
    <t>602 0113 0230010010 200</t>
  </si>
  <si>
    <t>604 0113 5150010050 100</t>
  </si>
  <si>
    <t>606 0701 1700177170 100</t>
  </si>
  <si>
    <t>606 0702 1700277160 100</t>
  </si>
  <si>
    <t>606 0702 1700277160 200</t>
  </si>
  <si>
    <t>607 0801 1000411010 100</t>
  </si>
  <si>
    <t>609 1003 0900152500 300</t>
  </si>
  <si>
    <t>609 1003 0900177220 300</t>
  </si>
  <si>
    <t>609 1006 0900476210 100</t>
  </si>
  <si>
    <t>609 1003 0900177820 200</t>
  </si>
  <si>
    <t>609 1003 0900177820 300</t>
  </si>
  <si>
    <t>632 0405 0540110010 100</t>
  </si>
  <si>
    <t>632 0405 0540110010 200</t>
  </si>
  <si>
    <t>7. ТО с. Отказное</t>
  </si>
  <si>
    <t>673 0409 0430221440 200</t>
  </si>
  <si>
    <t>673 0503 0720422330 200</t>
  </si>
  <si>
    <t>673 0503 0730122300 200</t>
  </si>
  <si>
    <t>9. Управление сельского хозяйства АСГО</t>
  </si>
  <si>
    <t>10. Отдел имущественных и земельных отношений  АСГО</t>
  </si>
  <si>
    <t>Компенсация отдельным категориям граждан оплаты взноса на капитальный ремонт общего имущества в многоквартирном доме</t>
  </si>
  <si>
    <t>Командировочные расходы</t>
  </si>
  <si>
    <t>Расходы аппарат</t>
  </si>
  <si>
    <t>Перераспределение средств для олпаты суточных при командировках главы</t>
  </si>
  <si>
    <t>Опека в области здравоохранения (вакансия)</t>
  </si>
  <si>
    <t>Приобретение мебели специалисту по опеке в области здравоохранения</t>
  </si>
  <si>
    <t>Выплата при выходе на пенсию</t>
  </si>
  <si>
    <t>ХЭС Содержание здания администрации</t>
  </si>
  <si>
    <t>Расходы по мобилизации (перенос средств на ремонт ДК с. Горькая Балка)</t>
  </si>
  <si>
    <t>Выплата больничного уволенному сотруднику</t>
  </si>
  <si>
    <t>672 0409 042062ИП29 200</t>
  </si>
  <si>
    <t>Расходы по мобилизации (перенос средств на Управление образования расходы на 5000,00т.р.)</t>
  </si>
  <si>
    <t>2ИП29</t>
  </si>
  <si>
    <t>Основное мероприятие "Реализация инициативного проекта за счет средств местного бюджета и инициативных платежей"</t>
  </si>
  <si>
    <t>2ИП00</t>
  </si>
  <si>
    <t>Реализация инициативного проекта за счет средств, поступающих от граждан, индивидуальных предпринимателей и юридических лиц, а также за счет средств местного бюджета</t>
  </si>
  <si>
    <t>Реализация инициативного проекта (Выполнение работ по исправлению профиля дороги с гравийным покрытием с добавлением нового материала по ул. Гагарина с .Нины Советского городского округа Ставропольского края)</t>
  </si>
  <si>
    <t>20110</t>
  </si>
  <si>
    <t>Основное мероприятие "Организация и проведение конкурсов "Лучшая народная дружина" и (или) "Лучший народный дружинник"</t>
  </si>
  <si>
    <t>Расходы на организацию и проведение конкурсов</t>
  </si>
  <si>
    <t>20130</t>
  </si>
  <si>
    <t>Основное мероприятие "Расходы на обустройство спортивных площадок"</t>
  </si>
  <si>
    <t>Расходы на проведение строительного контроля</t>
  </si>
  <si>
    <t>20140</t>
  </si>
  <si>
    <t>Расходы на оказание услуг по составлению проектно-сметной документации</t>
  </si>
  <si>
    <t>601 1004 07400L4970 300</t>
  </si>
  <si>
    <t>601 0503 080F255550 200</t>
  </si>
  <si>
    <t>8. Финансовое управление  АСГО</t>
  </si>
  <si>
    <t>601 0113 5700420110 200</t>
  </si>
  <si>
    <t>601 0104 1600176630 100</t>
  </si>
  <si>
    <t>601 0104 1700976200 100</t>
  </si>
  <si>
    <t>601 0104 9810075490 100</t>
  </si>
  <si>
    <t>601 0113 5150076610 100</t>
  </si>
  <si>
    <t>602 0113 9810075490 100</t>
  </si>
  <si>
    <t>604 0106 9810075490 100</t>
  </si>
  <si>
    <t>606 0701 1700176890 100</t>
  </si>
  <si>
    <t>606 0701 1700176890 300</t>
  </si>
  <si>
    <t>606 0702 1700276890 100</t>
  </si>
  <si>
    <t>606 0702 1700276890 300</t>
  </si>
  <si>
    <t>606 0703 1700476890 100</t>
  </si>
  <si>
    <t>606 0709 9810075490 100</t>
  </si>
  <si>
    <t>607 0703 1000176890 600</t>
  </si>
  <si>
    <t>607 0804 9810075490 100</t>
  </si>
  <si>
    <t>609 1003 0900152200 300</t>
  </si>
  <si>
    <t>609 1006 9810075490 100</t>
  </si>
  <si>
    <t>632 0405 0540176530 100</t>
  </si>
  <si>
    <t>632 0405 9810075490 100</t>
  </si>
  <si>
    <t>670 0104 9810075490 100</t>
  </si>
  <si>
    <t>671 0104 9810075490 100</t>
  </si>
  <si>
    <t>672 0104 9810075490 100</t>
  </si>
  <si>
    <t>673 0104 9810075490 100</t>
  </si>
  <si>
    <t>675 0104 9810075490 100</t>
  </si>
  <si>
    <t>11. Совет  СГО</t>
  </si>
  <si>
    <t>600 0103 5010010010 100</t>
  </si>
  <si>
    <t>600 0103 5010010020 100</t>
  </si>
  <si>
    <t>600 0103 5020010010 100</t>
  </si>
  <si>
    <t>600 0103 5020010020 100</t>
  </si>
  <si>
    <t>601 0102 5110010020 100</t>
  </si>
  <si>
    <t>601 0104 1100210020 100</t>
  </si>
  <si>
    <t>601 0104 1600110020 100</t>
  </si>
  <si>
    <t>601 0104 5120010020 100</t>
  </si>
  <si>
    <t>601 0113 0600111010 100</t>
  </si>
  <si>
    <t>601 0113 0600111010 200</t>
  </si>
  <si>
    <t>601 0113 5150022050 800</t>
  </si>
  <si>
    <t>601 0113 7000111010 100</t>
  </si>
  <si>
    <t>601 0310 0300111010 100</t>
  </si>
  <si>
    <t>601 0409 0430121440 200</t>
  </si>
  <si>
    <t>601 1102 1500111010 100</t>
  </si>
  <si>
    <t>601 1102 1500311010 100</t>
  </si>
  <si>
    <t>602 0113 0230010020 100</t>
  </si>
  <si>
    <t>604 0113 5410011010 100</t>
  </si>
  <si>
    <t>606 0701 1700111010 800</t>
  </si>
  <si>
    <t>606 0701 1700177170 300</t>
  </si>
  <si>
    <t>606 0702 1700211010 800</t>
  </si>
  <si>
    <t>606 0703 1700411010 100</t>
  </si>
  <si>
    <t>606 0707 1700511010 100</t>
  </si>
  <si>
    <t>606 0709 1700810010 100</t>
  </si>
  <si>
    <t>606 0709 1700778810 100</t>
  </si>
  <si>
    <t>606 0709 1700778810 200</t>
  </si>
  <si>
    <t>606 0709 1700810020 100</t>
  </si>
  <si>
    <t>606 0709 1701111010 100</t>
  </si>
  <si>
    <t>606 0709 1701111010 200</t>
  </si>
  <si>
    <t>606 1004 1700176140 200</t>
  </si>
  <si>
    <t>606 1004 1700176140 300</t>
  </si>
  <si>
    <t>607 0703 1000111010 600</t>
  </si>
  <si>
    <t>607 0801 1000211010 600</t>
  </si>
  <si>
    <t>607 0804 5800010020 100</t>
  </si>
  <si>
    <t>12. Управление труда СГО</t>
  </si>
  <si>
    <t>609 1003 0900152500 200</t>
  </si>
  <si>
    <t>609 1003 0900177220 200</t>
  </si>
  <si>
    <t>632 0405 0540110020 100</t>
  </si>
  <si>
    <t>13. КСП СГО</t>
  </si>
  <si>
    <t>643 0106 5210010010 100</t>
  </si>
  <si>
    <t>643 0106 5210010020 100</t>
  </si>
  <si>
    <t>14. ТО х. Восточный СГО</t>
  </si>
  <si>
    <t>670 0104 5120010020 100</t>
  </si>
  <si>
    <t>674 0104 5120010020 100</t>
  </si>
  <si>
    <t>672 0104 5120010020 100</t>
  </si>
  <si>
    <t>673 0104 5120010010 100</t>
  </si>
  <si>
    <t>673 0104 5120010010 200</t>
  </si>
  <si>
    <t>673 0104 5120010020 100</t>
  </si>
  <si>
    <t>8. ТО с. Горькая Балка АСГО</t>
  </si>
  <si>
    <t>671 0104 5120010020 100</t>
  </si>
  <si>
    <t>15. ТО с. Правокумское СГО</t>
  </si>
  <si>
    <t>674 0409 0430221440 200</t>
  </si>
  <si>
    <t>674 0503 0720222320 200</t>
  </si>
  <si>
    <t>674 0503 0720422330 200</t>
  </si>
  <si>
    <t>675 0104 5120010020 100</t>
  </si>
  <si>
    <t>675 0503 0730122300 200</t>
  </si>
  <si>
    <t>675 0804 10005S6650 200</t>
  </si>
  <si>
    <t>609 1004 09002R3020 300</t>
  </si>
  <si>
    <t>670 0104 5120010010 200</t>
  </si>
  <si>
    <t>670 0104 5120010010 800</t>
  </si>
  <si>
    <t>670 0113 9820022381 200</t>
  </si>
  <si>
    <t>670 0503 0720422330 200</t>
  </si>
  <si>
    <t>Экономия ,  образовавшаяся в результате проведенного аукциона по сносу объекта капитального строительства (ДК п. Михайловка); экономия, образовавшаяся в результате проведения проектно-сметной документации строительства ДК с. Нины</t>
  </si>
  <si>
    <t>Заработная плата специалиста органа опеки в области здравоохранения (экономия в связи с временным наличием вакансии)</t>
  </si>
  <si>
    <t>Приобретение компьютерной техники, канцтоваров, расходных материалов, ПО антивирус</t>
  </si>
  <si>
    <t>601 0703 1001025010 200</t>
  </si>
  <si>
    <t>Проведение оценки качества учреждений дополнительного образования</t>
  </si>
  <si>
    <t>601 0801 1001025010 200</t>
  </si>
  <si>
    <t>Проведение оценки качества учреждений культуры</t>
  </si>
  <si>
    <t>601 0503 7000122330 200</t>
  </si>
  <si>
    <t>Каток</t>
  </si>
  <si>
    <t>Экономия по конкурсным процедурам "Формирование современной городской среды" (микрорайон "Пожарка")</t>
  </si>
  <si>
    <t>675 0503 07205SИП06 200</t>
  </si>
  <si>
    <t>Инициативный проект "Благоустройство прилегающей общественной территории к ФОКу с. Солдато-Александровское" (краевые)</t>
  </si>
  <si>
    <t>Инициативный проект "Благоустройство прилегающей общественной территории к ФОКу с. Солдато-Александровское" (пожертвования)</t>
  </si>
  <si>
    <t>675 0503 07205SИП07 200</t>
  </si>
  <si>
    <t>675 0503 072052ИП07 200</t>
  </si>
  <si>
    <t>675 0503 072052ИП06 200</t>
  </si>
  <si>
    <t>675 0503 07205SИП06200</t>
  </si>
  <si>
    <t>675 0503 07205SИП07200</t>
  </si>
  <si>
    <t>Инициативный проект "Благоустройство прилегающей общественной территории к ФОКу с. Солдато-Александровское" (софинансирование)</t>
  </si>
  <si>
    <t>Инициативный проект "Благоустройство детской игровой площадки, расположенной на прилегающей территории к спортивной площадки х. Андреевского" (краевые)</t>
  </si>
  <si>
    <t>Инициативный проект "Благоустройство детской игровой площадки, расположенной на прилегающей территории к спортивной площадки х. Андреевского" (пожертвования)</t>
  </si>
  <si>
    <t>Прочее благоустройство (Софинансирование двух инициативных проектов)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</si>
  <si>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 (Средства, предназначенные для софинансирования т.с. 01.01.12)</t>
  </si>
  <si>
    <t>675 0104 5120010010 200</t>
  </si>
  <si>
    <t>Аппарат (Оплата ГСМ)</t>
  </si>
  <si>
    <t>2. ТО с. Солдато-Александровское АСГО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</si>
  <si>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 (краевые)</t>
  </si>
  <si>
    <t>609 1006 0900476210 200</t>
  </si>
  <si>
    <t>Резервный фонд администрации (для МФЦ)</t>
  </si>
  <si>
    <t>МФЦ (Затраты на электроэнергию, поручни для пандуса, тактильные таблички, знаки по программе "Доступная среда" для инвалидов, вывеска, штампы, печать</t>
  </si>
  <si>
    <t>672 0104 5120010010 800</t>
  </si>
  <si>
    <t>672 0113 5150010080 200</t>
  </si>
  <si>
    <t>672 0113 5150022050 200</t>
  </si>
  <si>
    <t>672 0310 0300221050 200</t>
  </si>
  <si>
    <t>672 0502 0710122280 200</t>
  </si>
  <si>
    <t>672 0605 9810023100 200</t>
  </si>
  <si>
    <t>672 0503 0720422330 200</t>
  </si>
  <si>
    <t>672 0804 1000528200 200</t>
  </si>
  <si>
    <t>609 1003 0900181110 300</t>
  </si>
  <si>
    <t>601 0503 0720222320 200</t>
  </si>
  <si>
    <t>601 0503 0800122310 200</t>
  </si>
  <si>
    <t>Содержание мест захоронений</t>
  </si>
  <si>
    <t>Озеленение</t>
  </si>
  <si>
    <t>Аппарат: ремонт автомобилей</t>
  </si>
  <si>
    <t>Перераспределение на УС/Х (ремонт автомобилей)</t>
  </si>
  <si>
    <t>Содержание дорог</t>
  </si>
  <si>
    <t>Инициативный проект "Благоустройство детской игровой площадки по ул. Советской с. Отказное" (краевой)</t>
  </si>
  <si>
    <t>Инициативный проект "Благоустройство детской игровой площадки по ул. Советской с. Отказное" (пожертвования)</t>
  </si>
  <si>
    <t>Инициативный проект "Благоустройство детской игровой площадки по ул. Советской с. Отказное" (софинансирование)</t>
  </si>
  <si>
    <t>673 0113 9820022381 200</t>
  </si>
  <si>
    <t>Прочее благоустройство (для софинансирования)</t>
  </si>
  <si>
    <t>Содержание дорог (для софинансирования)</t>
  </si>
  <si>
    <t>Уличное освещение (для софинансирования)</t>
  </si>
  <si>
    <t>Расходы на привлечение народных дружин округа к участию в охране общественного порядка на улицах и в общественных местах (для софинансирования)</t>
  </si>
  <si>
    <t>Профилактика и устранение последствий распространения коронавирусной инфекции на территории Советского городского округа (для софинансирования)</t>
  </si>
  <si>
    <t>673 0503 08002S5760 200</t>
  </si>
  <si>
    <t>Проект "Благоустройство общественных пространств на сельских территориях" (Благоустройство спортивно-игровой площадки в с. Отказное ) краевые</t>
  </si>
  <si>
    <t>Проект "Благоустройство общественных пространств на сельских территориях" (Благоустройство спортивно-игровой площадки в с. Отказное ) софинансирование</t>
  </si>
  <si>
    <t>Прочее благоустройство (изготовление смет по благоустройству территории)</t>
  </si>
  <si>
    <t xml:space="preserve">Содержание дорог </t>
  </si>
  <si>
    <t>Аппарат з/плата</t>
  </si>
  <si>
    <t>Аппарат расходы</t>
  </si>
  <si>
    <t>609 1003 09003R4040 300</t>
  </si>
  <si>
    <t>Прочее благоустройство (для проведения мероприятий по работе с молодежью)</t>
  </si>
  <si>
    <t>606 0707 0800222340 200</t>
  </si>
  <si>
    <t>Для проведения мероприятий по работе с молодежью (с прочего благоустройства АСГО)</t>
  </si>
  <si>
    <t>Возврат обеспечения исполнения контракта от министерства труда (МУДО ЦВР)</t>
  </si>
  <si>
    <t>671 0104 5120010010 800</t>
  </si>
  <si>
    <t>671 0113 9820022381 200</t>
  </si>
  <si>
    <t>671 0113 5150022050 200</t>
  </si>
  <si>
    <t>671 0310 0300221050 200</t>
  </si>
  <si>
    <t>671 0503 0720422330 200</t>
  </si>
  <si>
    <t>671 0503 0800122310 200</t>
  </si>
  <si>
    <t>671 0503 0730122300 200</t>
  </si>
  <si>
    <t>671 0113 5150010080 200</t>
  </si>
  <si>
    <t>671 0503 0720422330 800</t>
  </si>
  <si>
    <t>Увеличение з/пл на 4%</t>
  </si>
  <si>
    <t>Экономия по налогам</t>
  </si>
  <si>
    <t>Средства, предназначенные на обработку (ковид)</t>
  </si>
  <si>
    <t>Средства на публикацию</t>
  </si>
  <si>
    <t>Экономия средств по ГО ЧС</t>
  </si>
  <si>
    <t>Уличное освещение</t>
  </si>
  <si>
    <t>Землепользование</t>
  </si>
  <si>
    <t>Налог на имущество (фонтан)</t>
  </si>
  <si>
    <t>607 0801 1000280010 600</t>
  </si>
  <si>
    <t>Средства, свободные от обязательств (планировались на выплату мер соцподдержки сотрудникам МУК "ЦБ")</t>
  </si>
  <si>
    <t>Средства, свободные от обязательств (планировались на приобретение основных средств в МУК "ЦБ")</t>
  </si>
  <si>
    <t>607 0801 1000480010 100</t>
  </si>
  <si>
    <t>Средства, свободные от обязательств (планировались на выплату мер соцподдержки сотрудникам ДК)</t>
  </si>
  <si>
    <t>607 0801 1000411010 800</t>
  </si>
  <si>
    <t>Средства, свободные от обязательств (планировались на оплату земельного, имущественного и транспортного налогов за 4 квартал 2023 г. - будут оплачиваться в 1 кв. 2024г.)</t>
  </si>
  <si>
    <t>Средства, необходимые для заключения и оплаты необходимых договоров в МУК ЦБ (замена газового оборудования в одном из филиалов в связи с выходом из строя, оплата техусловий на восстановление коммуникаций по газу в библиотеке х. Колесников, спецоценка условий труда, обучение по охране труда, приобретение каталожных карточек)</t>
  </si>
  <si>
    <t>Необходимость оплаты задолженности по страховым взносам 30% за 2018 год по МКУ КДЦ с. Отказное</t>
  </si>
  <si>
    <t>Средства, необходимые для приобретения звуковой аппаратуры, концертных костюмов, проектора, расходы на проведение мероприятий ЗГСКО, ЦКД с. Горькая Балка</t>
  </si>
  <si>
    <t>Дебиторка прошлых лет (прочее благоустройство)</t>
  </si>
  <si>
    <t>601 0104 5120010010 800</t>
  </si>
  <si>
    <t>Экономия по имущественному налогу</t>
  </si>
  <si>
    <t>601 0104 5120010010 200</t>
  </si>
  <si>
    <t>Приобретение запчастей для автомобилей, канцтоваров</t>
  </si>
  <si>
    <t>Перераспределение с резерва на зарплату педработникам</t>
  </si>
  <si>
    <t>606 0701 1700177170 800</t>
  </si>
  <si>
    <t>Резерв заработной платы педработникам</t>
  </si>
  <si>
    <t>606 0702 1700277160 800</t>
  </si>
  <si>
    <t>601 0409 04301S6720 200</t>
  </si>
  <si>
    <t>Ремонт автомобилльных дорог общего пользования местного значения по ул. Пушкина, Гоголя, Заводской (краевые)</t>
  </si>
  <si>
    <t>Ремонт автомобилльных дорог общего пользования местного значения по ул. Пушкина, Гоголя, Заводской (софинансирование)</t>
  </si>
  <si>
    <t>Дорожный фонд (на софинансирование ремонта автомобильных дорог по ул. Пушкина, Гоголя, Заводской)</t>
  </si>
  <si>
    <t>674 0503 0730122300 200</t>
  </si>
  <si>
    <t>Уличное содержание дорог</t>
  </si>
  <si>
    <t>674 0503 07205SИП05 200</t>
  </si>
  <si>
    <t>674 0503 072052ИП05 200</t>
  </si>
  <si>
    <t>Инициативный проект "Устройство тротуарной дорожки по улице Ленина с. Правокумского СГО СК" (краевые)</t>
  </si>
  <si>
    <t>Инициативный проект "Устройство тротуарной дорожки по улице Ленина с. Правокумского СГО СК" (пожертвования)</t>
  </si>
  <si>
    <t>Инициативный проект "Устройство тротуарной дорожки по улице Ленина с. Правокумского СГО СК" (софинансирование)</t>
  </si>
  <si>
    <t>Прочее благоустройство (для софинансирования инициативного проекта "Устройство тротуарной дорожки по ул. Ленина)</t>
  </si>
  <si>
    <t>Уличное содержание дорог (для софинансирования инициативного проекта "Устройство тротуарной дорожки по ул. Ленина)</t>
  </si>
  <si>
    <t>674 0113 5150022050 200</t>
  </si>
  <si>
    <t>674 0113 9820022381 200</t>
  </si>
  <si>
    <t>674 0113 5700121350 200</t>
  </si>
  <si>
    <t>Средства, предусмотренные на обработку (ковид)</t>
  </si>
  <si>
    <t>Заработная плата</t>
  </si>
  <si>
    <t>Расходы аппарата</t>
  </si>
  <si>
    <t xml:space="preserve">Перераспределение на з/пл </t>
  </si>
  <si>
    <t>Аппарат налоги</t>
  </si>
  <si>
    <t>Экономия по расходам аппарата</t>
  </si>
  <si>
    <t>Экономия по расходам аппарата (краевой)</t>
  </si>
  <si>
    <t>Перераспределение на з/пла (краевой)</t>
  </si>
  <si>
    <t>экономия по расходам</t>
  </si>
  <si>
    <t>перераспределение на з/плату</t>
  </si>
  <si>
    <t>Расходы аппарта</t>
  </si>
  <si>
    <t>600 0103 5020010010 200</t>
  </si>
  <si>
    <t>З/плата аппарат</t>
  </si>
  <si>
    <t>Глава з/плата</t>
  </si>
  <si>
    <t>Премиальные выплаты</t>
  </si>
  <si>
    <t>643 0106 5210010010 200</t>
  </si>
  <si>
    <t>Резерв по з/пл</t>
  </si>
  <si>
    <t xml:space="preserve">Прочее благоустройство   </t>
  </si>
  <si>
    <t>601 0409 04205SИП02 200</t>
  </si>
  <si>
    <t>Инициативный проект "Ремонт автомобильной дороги по ул. Матросова" (краевой)</t>
  </si>
  <si>
    <t>601 0409 042052ИП02 200</t>
  </si>
  <si>
    <t>Инициативный проект "Ремонт автомобильной дороги по ул. Матросова" (пожертвования)</t>
  </si>
  <si>
    <t>601 0503 07205SИП03 200</t>
  </si>
  <si>
    <t>Инициативный проект "Благоустройство территории общественного кладбища "Элеватор" (краевые)</t>
  </si>
  <si>
    <t>601 0503 072052ИП03 200</t>
  </si>
  <si>
    <t>Инициативный проект "Благоустройство территории общественного кладбища "Элеватор" (пожертвования)</t>
  </si>
  <si>
    <t>601 1102 15005SИП01 200</t>
  </si>
  <si>
    <t>Инициативный проект "Обустройство спортивный площадки по ул. Ардинцева и пер. Ардинцева в г. Зеленокумске" (краевой)</t>
  </si>
  <si>
    <t>601 1102 150052ИП01 200</t>
  </si>
  <si>
    <t>Инициативный проект "Обустройство спортивный площадки по ул. Ардинцева и пер. Ардинцева в г. Зеленокумске" (пожертвования)</t>
  </si>
  <si>
    <t>Инициативный проект "Ремонт автомобильной дороги по ул. Матросова" (софинансирование)</t>
  </si>
  <si>
    <t>Инициативный проект "Благоустройство территории общественного кладбища "Элеватор" (софинансирование)</t>
  </si>
  <si>
    <t>Инициативный проект "Обустройство спортивный площадки по ул. Ардинцева и пер. Ардинцева в г. Зеленокумске" (софинансирование)</t>
  </si>
  <si>
    <t>Дорожный фонд (на софинансирование инициативных проектов)</t>
  </si>
  <si>
    <t>Прочее благоустройство (на софинансирование инициативных проектов)</t>
  </si>
  <si>
    <t>Дорожный фонд (восстановление)</t>
  </si>
  <si>
    <t>670 0409 0430221440 200</t>
  </si>
  <si>
    <t>670 0409 0430121440 200</t>
  </si>
  <si>
    <t>Аппарат имущественный налог</t>
  </si>
  <si>
    <t>Реализация инициативного проекта (Выполнение работ по исправлению профиля дороги с гравийным покрытием с добавлением нового материала по ул. Гагарина с. Нины Советского городского округа Ставропольского края)</t>
  </si>
  <si>
    <t>Обеспечение гарантий лиц, замещающих муниципальные должности, и муниципальных гражданских служащих в соответствии с законодательством Ставропольского края</t>
  </si>
  <si>
    <t>Для достижения средней з/пл по ДК по Указам Президента</t>
  </si>
  <si>
    <t>Для достижения средней з/пл по ДМШ, ДХШ по Указам Президента</t>
  </si>
  <si>
    <t>Для достижения средней з/пл по Библиотеке по Указам Президента</t>
  </si>
  <si>
    <t>Расходы аппарата командировочные (с АСГО)</t>
  </si>
  <si>
    <t>Перераспределение командировочных расходов на У С/Х</t>
  </si>
  <si>
    <t>Уточнение классификации</t>
  </si>
  <si>
    <t>Перераспределение на увеличение з/пл на 4 % (за исключением 44601,55 - 4% по ФОКУ СА)</t>
  </si>
  <si>
    <t>Расходы МФЦ</t>
  </si>
  <si>
    <t>Экономия (командировочные, страховые выплаты)</t>
  </si>
  <si>
    <t>Точки Роста (с экономии ФОТ на приобретение оборудования)</t>
  </si>
  <si>
    <t>Перераспределение  с плана родительской платы по ДДУ на школы, в связи с уменьшением посещаемости ДДУ</t>
  </si>
  <si>
    <t>Перераспределение с налогов ДДУ на коммунальные услуги и ремонт авто школ</t>
  </si>
  <si>
    <t>Госстандарт по детским садам на выплату больничного уволенному сотруднику</t>
  </si>
  <si>
    <t>Перераспределение с садов на командировочные расходы</t>
  </si>
  <si>
    <t>Перераспределение с садов на родительскую плату, коммунальные услуги, ТО авто</t>
  </si>
  <si>
    <t>Налоги по школам для оплаты коммунальных услуг</t>
  </si>
  <si>
    <t>Госстандарт  школы з/пл (на оплату услуг связи по дистанционному обучению)</t>
  </si>
  <si>
    <t>Оплата услуг связи по дистанционному обучению</t>
  </si>
  <si>
    <t>Оплата коммунальных услуг по ДОПам</t>
  </si>
  <si>
    <t>Содержание учреждения Молодежного центра - на проведение мероприятий</t>
  </si>
  <si>
    <t>Проведение мероприятий Молодежным центром</t>
  </si>
  <si>
    <t>Расходы по лагерям</t>
  </si>
  <si>
    <t>Начисления по оплате труда лагерей</t>
  </si>
  <si>
    <t>Аппарат (командировка в г. Антроцит)</t>
  </si>
  <si>
    <t>Расходы ЦБ</t>
  </si>
  <si>
    <t xml:space="preserve">Компенсация части родительской платы </t>
  </si>
  <si>
    <t>На оплату банковских услуг по компенсации части родительской платы</t>
  </si>
  <si>
    <t>601 1102 1500111010 200</t>
  </si>
  <si>
    <t>Спорт перенос с ФОКса С-Ал на ФОК г. Зеленокумска (беговые дорожки, бассейн)</t>
  </si>
  <si>
    <t>601 1102 1500311010 800</t>
  </si>
  <si>
    <t>601 1102 1500311010 200</t>
  </si>
  <si>
    <t>ФОК с. С-Ал (налоги)</t>
  </si>
  <si>
    <t>ФОК с. С-Ал (расходы)</t>
  </si>
  <si>
    <t>ФОК с. С-Ал (зарплата)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</si>
  <si>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</si>
  <si>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 xml:space="preserve">Осуществление выплаты лицам, входящим в муниципальные управленческие команды Ставропольского края, поощрения за достижение в 2022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(краевые)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</si>
  <si>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типа)(краевые)</t>
  </si>
  <si>
    <t>Пожертвования (т.с. 01.02.05)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</si>
  <si>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 (краевые)</t>
  </si>
  <si>
    <t>Осуществление выплаты лицам, входящим в муниципальные управленческие команды Ставропольского края, поощрения за достижение в 2022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(краевые)</t>
  </si>
  <si>
    <t>Организация и осуществление деятельности по опеке и попечительству в области здравоохранения (краевые)</t>
  </si>
  <si>
    <t>Обеспечение деятельности депутатов Думы Ставропольского края и их помощников в избирательном округе (краевые)</t>
  </si>
  <si>
    <t>Осуществление отдельных государственных полномочий Ставропольского края по организации архивного дела в Ставропольском крае (краевые)</t>
  </si>
  <si>
    <t>Расходы на организацию и осуществление деятельности по опеке и попечительству в области образования (краевые)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</si>
  <si>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 (краевые)</t>
  </si>
  <si>
    <t>Осуществление ежемесячных выплат на детей в возрасте от 3 до 7 лет включительно (краевые)</t>
  </si>
  <si>
    <t>Оплата жилищно-коммунальных услуг отдельным категориям граждан (краевые)</t>
  </si>
  <si>
    <t>Осуществление ежегодной денежной выплаты лицам, награжденным нагрудным знаком "Почетный донор России" (краевые)</t>
  </si>
  <si>
    <t>9. Управление имущества  АСГО</t>
  </si>
  <si>
    <t>10. Управление сельского хозяйства  АСГО</t>
  </si>
  <si>
    <t>11. ТО х. Восточное АСГО</t>
  </si>
  <si>
    <t>12. ТО с. Горькая балка АСГО</t>
  </si>
  <si>
    <t>13. ТО с. Правокумское АСГО</t>
  </si>
  <si>
    <t>Осуществление управленческих функций по реализации отдельных государственных полномочий в области сельского хозяйства(краевые)</t>
  </si>
  <si>
    <t>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 (краевые)</t>
  </si>
  <si>
    <t>Оказание государственной социальной помощи на основании социального контракта отдельным категориям граждан (краевые)</t>
  </si>
  <si>
    <t>Уменьшение родительской платы (в связи с уменьшением количества детей, посещающих дошкольные учреждения) (внебюджет)</t>
  </si>
  <si>
    <t>С учетом изменений на август</t>
  </si>
  <si>
    <t>ИТОГО на ноябрь</t>
  </si>
  <si>
    <t>3. Управление труда  АСГО</t>
  </si>
  <si>
    <t>4. ТО с. Отказное  АСГО</t>
  </si>
  <si>
    <t>5. АСГО</t>
  </si>
  <si>
    <t>Резерв по з/пл (перераспределение на недостающую разницу  на среднюю з/пл по культуре - 1809371,48; по образованию - 1570480,32)</t>
  </si>
  <si>
    <t>Сады (оплата первичных медосмотров)</t>
  </si>
  <si>
    <t>Перераспределение на недостающую разницу  на среднюю з/пл  по образованию - 1570480,32</t>
  </si>
  <si>
    <t>Перераспределение на недостающую разницу  на среднюю з/пл  по допобразованию</t>
  </si>
  <si>
    <t>Перераспределение с расходов на з/плату (платные)</t>
  </si>
  <si>
    <t>601 1102 1500220100 100</t>
  </si>
  <si>
    <t>601 1102 1500220100 200</t>
  </si>
  <si>
    <t>601 1102 1500111010 800</t>
  </si>
  <si>
    <t>Приобретение спортивного инвентаря для тренажерного зала и сельских спортивных залов</t>
  </si>
  <si>
    <t>Замена фильтров приточных установок, ремонт окон в зале борьбы, приобретение кондиционера в тренажерный зал</t>
  </si>
  <si>
    <t>Налоги спорткомитета</t>
  </si>
  <si>
    <t>Расходы на проведение спортивных мероприятий</t>
  </si>
  <si>
    <t>Средства, необходимые для приобретения звуковой аппаратуры ДК с. Солдато-Александровским</t>
  </si>
  <si>
    <t>Перераспределение на недостающую разницу  на среднюю з/пл  по образованию - 1570480,32 (ЦВР)</t>
  </si>
  <si>
    <t>670 0503 0730122300 200</t>
  </si>
  <si>
    <t>Увеличение выручки от платных услуг  ХЭС (приобретение елки)</t>
  </si>
  <si>
    <t>601 0113 7000222020 800</t>
  </si>
  <si>
    <t>601 0113 7000111010 800</t>
  </si>
  <si>
    <t>601 0503 7000122330 800</t>
  </si>
  <si>
    <t>Поступление благотворительной помощи сады (т.с.01.02.05)</t>
  </si>
  <si>
    <t>Поступление благотворительной помощи школы (т.с.01.02.05)</t>
  </si>
  <si>
    <t>674 0104 9810075490 100</t>
  </si>
  <si>
    <t>Ремонт туалета администрации</t>
  </si>
  <si>
    <t xml:space="preserve">Перераспределение    </t>
  </si>
  <si>
    <t>ФОК с. С-Ал (парковка)</t>
  </si>
  <si>
    <t>Содержание имущества (остаток с резерва з/пл)</t>
  </si>
  <si>
    <t>Содержание имущества (остаток с выплат для военнослужащих)</t>
  </si>
  <si>
    <t>75490</t>
  </si>
  <si>
    <t>Осуществление выплаты лицам, входящим в муниципальные управленческие команды Ставропольского края, поощрения за достижение в 2022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</si>
  <si>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22340</t>
  </si>
  <si>
    <t>Основное мероприятие «Подготовка и реализация мероприятий в рамках программы (атрибутика и оргматериалы)»</t>
  </si>
  <si>
    <t>Расходы на подготовку и реализацию мероприятий в рамках программы</t>
  </si>
  <si>
    <t>Командировочные</t>
  </si>
  <si>
    <t xml:space="preserve">Перераспределение на УС/Х </t>
  </si>
  <si>
    <t>604 0111 5140020020 870</t>
  </si>
  <si>
    <t>Поступление в доход бюджета от Фонда соцстрахования, доход от сдачи металлолома</t>
  </si>
  <si>
    <t xml:space="preserve">Увеличение выручки от платных услуг  Спорт </t>
  </si>
  <si>
    <t>ЦБ Экономия в связи с отсутствием потребности и в результате заключения договоров в электронном магазине</t>
  </si>
  <si>
    <t>ЦБ Экономия по налогу на негативное воздействие на окружающую среду</t>
  </si>
  <si>
    <t>ЦБ Поощрение работников бухгалтерии по итогам года</t>
  </si>
  <si>
    <t>604 0113 5410011010 200</t>
  </si>
  <si>
    <t>604 0113 5410011010 800</t>
  </si>
  <si>
    <t>На приобретение катка</t>
  </si>
  <si>
    <t>Налоги ХЭС (на приобретение катка)</t>
  </si>
  <si>
    <t>Налоги (на приобретение катка)</t>
  </si>
  <si>
    <t>Прочие мероприятия по благоустройству (на приобретение катка)</t>
  </si>
  <si>
    <t>Содержание имущества (на приобретение катка)</t>
  </si>
  <si>
    <t>673 0503 07205SИП04 200</t>
  </si>
  <si>
    <t>673 0503 072052ИП04 200</t>
  </si>
  <si>
    <t>673 0113 5710521350 200</t>
  </si>
  <si>
    <t>ПОЯСНИТЕЛЬНАЯ ЗАПИСКА К ПРОЕКТУ РЕШЕНИЯ СОВЕТА ДЕПУТАТОВ СОВЕТСКОГО МУНИЦИПАЛЬНОГО ОКРУГА СТАВРОПОЛЬСКОГО КРАЯ "О БЮДЖЕТЕ СОВЕТСКОГО ГОРОДСКОГО ОКРУГА СТАВРОПОЛЬСКОГО КРАЯ НА 2022 ГОД И ПЛАНОВЫЙ ПЕРИОД 2023 И 2024 ГОДЫ"</t>
  </si>
  <si>
    <t>Спорт (Каток)</t>
  </si>
  <si>
    <t>632 0405 0540176530 200</t>
  </si>
  <si>
    <t>Заработная плата аппарат (краевые)</t>
  </si>
  <si>
    <t>Расходы аппарат (краевые)</t>
  </si>
  <si>
    <t xml:space="preserve">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 </t>
  </si>
  <si>
    <t>604 0106 2010110010 200</t>
  </si>
  <si>
    <t>Содержание имущества (ХЭС)</t>
  </si>
  <si>
    <t>ХЭС для оплаты контракта за оказание услуг по охране АСМО СК</t>
  </si>
  <si>
    <t>Расходы ХЭС</t>
  </si>
  <si>
    <t xml:space="preserve">Налоги ХЭС   </t>
  </si>
  <si>
    <t>Дорожки, бассейн</t>
  </si>
  <si>
    <t>от 8 декабря 2022 года   № 22</t>
  </si>
  <si>
    <t>2024 и 2025 годов» ( в редакции решения Совета депутатов</t>
  </si>
  <si>
    <t>Советского муниципального округа Ставропольского края</t>
  </si>
  <si>
    <t>от 21 ноября 2023г. № 144)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</si>
</sst>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0"/>
  </numFmts>
  <fonts count="2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7" fillId="0" borderId="0"/>
    <xf numFmtId="0" fontId="7" fillId="0" borderId="0"/>
    <xf numFmtId="164" fontId="13" fillId="0" borderId="0" applyFont="0" applyFill="0" applyBorder="0" applyAlignment="0" applyProtection="0"/>
  </cellStyleXfs>
  <cellXfs count="209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49" fontId="1" fillId="2" borderId="0" xfId="0" applyNumberFormat="1" applyFont="1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/>
    <xf numFmtId="0" fontId="1" fillId="2" borderId="7" xfId="0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1" fillId="2" borderId="0" xfId="0" applyNumberFormat="1" applyFont="1" applyFill="1"/>
    <xf numFmtId="0" fontId="1" fillId="2" borderId="4" xfId="0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wrapText="1"/>
    </xf>
    <xf numFmtId="0" fontId="4" fillId="2" borderId="19" xfId="0" applyFont="1" applyFill="1" applyBorder="1" applyAlignment="1">
      <alignment wrapText="1"/>
    </xf>
    <xf numFmtId="4" fontId="2" fillId="2" borderId="0" xfId="0" applyNumberFormat="1" applyFont="1" applyFill="1"/>
    <xf numFmtId="164" fontId="18" fillId="2" borderId="0" xfId="4" applyFont="1" applyFill="1"/>
    <xf numFmtId="49" fontId="4" fillId="2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49" fontId="10" fillId="2" borderId="20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wrapText="1"/>
    </xf>
    <xf numFmtId="4" fontId="12" fillId="2" borderId="21" xfId="0" applyNumberFormat="1" applyFont="1" applyFill="1" applyBorder="1" applyAlignment="1">
      <alignment horizontal="center" vertical="center"/>
    </xf>
    <xf numFmtId="4" fontId="9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justify" vertical="top" wrapText="1"/>
    </xf>
    <xf numFmtId="0" fontId="1" fillId="2" borderId="22" xfId="0" applyFont="1" applyFill="1" applyBorder="1" applyAlignment="1">
      <alignment horizontal="left" wrapText="1"/>
    </xf>
    <xf numFmtId="4" fontId="16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left" vertical="distributed" wrapText="1"/>
    </xf>
    <xf numFmtId="49" fontId="1" fillId="2" borderId="19" xfId="3" applyNumberFormat="1" applyFont="1" applyFill="1" applyBorder="1" applyAlignment="1" applyProtection="1">
      <alignment horizontal="left" vertical="top" wrapText="1"/>
      <protection hidden="1"/>
    </xf>
    <xf numFmtId="0" fontId="4" fillId="2" borderId="19" xfId="0" applyFont="1" applyFill="1" applyBorder="1" applyAlignment="1">
      <alignment horizontal="left" vertical="distributed" wrapText="1"/>
    </xf>
    <xf numFmtId="0" fontId="15" fillId="2" borderId="19" xfId="0" applyFont="1" applyFill="1" applyBorder="1" applyAlignment="1">
      <alignment horizontal="justify"/>
    </xf>
    <xf numFmtId="0" fontId="4" fillId="2" borderId="19" xfId="0" applyFont="1" applyFill="1" applyBorder="1" applyAlignment="1">
      <alignment horizontal="justify" vertical="top" wrapText="1"/>
    </xf>
    <xf numFmtId="0" fontId="1" fillId="2" borderId="22" xfId="2" applyFont="1" applyFill="1" applyBorder="1" applyAlignment="1" applyProtection="1">
      <alignment horizontal="justify" vertical="top" wrapText="1"/>
      <protection hidden="1"/>
    </xf>
    <xf numFmtId="49" fontId="1" fillId="2" borderId="19" xfId="0" applyNumberFormat="1" applyFont="1" applyFill="1" applyBorder="1" applyAlignment="1">
      <alignment wrapText="1"/>
    </xf>
    <xf numFmtId="0" fontId="15" fillId="2" borderId="19" xfId="0" applyFont="1" applyFill="1" applyBorder="1" applyAlignment="1">
      <alignment horizontal="justify" vertical="center"/>
    </xf>
    <xf numFmtId="49" fontId="4" fillId="2" borderId="19" xfId="0" applyNumberFormat="1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left" vertical="distributed"/>
    </xf>
    <xf numFmtId="0" fontId="15" fillId="2" borderId="19" xfId="0" applyFont="1" applyFill="1" applyBorder="1" applyAlignment="1">
      <alignment wrapText="1"/>
    </xf>
    <xf numFmtId="0" fontId="15" fillId="2" borderId="24" xfId="0" applyFont="1" applyFill="1" applyBorder="1"/>
    <xf numFmtId="4" fontId="9" fillId="2" borderId="21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justify"/>
    </xf>
    <xf numFmtId="4" fontId="12" fillId="2" borderId="21" xfId="0" applyNumberFormat="1" applyFont="1" applyFill="1" applyBorder="1" applyAlignment="1">
      <alignment horizontal="center"/>
    </xf>
    <xf numFmtId="0" fontId="1" fillId="2" borderId="19" xfId="2" applyFont="1" applyFill="1" applyBorder="1" applyAlignment="1" applyProtection="1">
      <alignment horizontal="left" vertical="top" wrapText="1"/>
      <protection hidden="1"/>
    </xf>
    <xf numFmtId="4" fontId="9" fillId="2" borderId="21" xfId="4" applyNumberFormat="1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>
      <alignment horizontal="left" wrapText="1"/>
    </xf>
    <xf numFmtId="0" fontId="1" fillId="2" borderId="19" xfId="0" applyFont="1" applyFill="1" applyBorder="1" applyAlignment="1">
      <alignment vertical="top" wrapText="1"/>
    </xf>
    <xf numFmtId="0" fontId="15" fillId="2" borderId="22" xfId="0" applyFont="1" applyFill="1" applyBorder="1"/>
    <xf numFmtId="0" fontId="15" fillId="2" borderId="24" xfId="0" applyFont="1" applyFill="1" applyBorder="1" applyAlignment="1">
      <alignment horizontal="justify" vertical="center"/>
    </xf>
    <xf numFmtId="4" fontId="9" fillId="2" borderId="25" xfId="0" applyNumberFormat="1" applyFont="1" applyFill="1" applyBorder="1" applyAlignment="1">
      <alignment horizontal="center" vertical="center"/>
    </xf>
    <xf numFmtId="4" fontId="12" fillId="2" borderId="25" xfId="0" applyNumberFormat="1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justify"/>
    </xf>
    <xf numFmtId="49" fontId="4" fillId="2" borderId="19" xfId="0" applyNumberFormat="1" applyFont="1" applyFill="1" applyBorder="1" applyAlignment="1">
      <alignment horizontal="left" vertical="distributed" wrapText="1"/>
    </xf>
    <xf numFmtId="49" fontId="15" fillId="2" borderId="22" xfId="0" applyNumberFormat="1" applyFont="1" applyFill="1" applyBorder="1" applyAlignment="1">
      <alignment wrapText="1"/>
    </xf>
    <xf numFmtId="49" fontId="1" fillId="2" borderId="22" xfId="0" applyNumberFormat="1" applyFont="1" applyFill="1" applyBorder="1" applyAlignment="1">
      <alignment wrapText="1"/>
    </xf>
    <xf numFmtId="2" fontId="1" fillId="2" borderId="19" xfId="0" applyNumberFormat="1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4" fontId="4" fillId="2" borderId="21" xfId="0" applyNumberFormat="1" applyFont="1" applyFill="1" applyBorder="1" applyAlignment="1">
      <alignment horizontal="center" vertical="center"/>
    </xf>
    <xf numFmtId="4" fontId="1" fillId="2" borderId="21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left" vertical="distributed" wrapText="1"/>
    </xf>
    <xf numFmtId="0" fontId="1" fillId="2" borderId="19" xfId="3" applyFont="1" applyFill="1" applyBorder="1" applyAlignment="1" applyProtection="1">
      <alignment horizontal="left" vertical="top" wrapText="1"/>
      <protection hidden="1"/>
    </xf>
    <xf numFmtId="49" fontId="1" fillId="2" borderId="19" xfId="0" applyNumberFormat="1" applyFont="1" applyFill="1" applyBorder="1" applyAlignment="1">
      <alignment horizontal="justify" vertical="top" wrapText="1"/>
    </xf>
    <xf numFmtId="165" fontId="1" fillId="2" borderId="19" xfId="0" applyNumberFormat="1" applyFont="1" applyFill="1" applyBorder="1" applyAlignment="1">
      <alignment horizontal="left" vertical="top" wrapText="1"/>
    </xf>
    <xf numFmtId="49" fontId="1" fillId="2" borderId="19" xfId="0" applyNumberFormat="1" applyFont="1" applyFill="1" applyBorder="1"/>
    <xf numFmtId="49" fontId="17" fillId="2" borderId="22" xfId="0" applyNumberFormat="1" applyFont="1" applyFill="1" applyBorder="1" applyAlignment="1">
      <alignment wrapText="1"/>
    </xf>
    <xf numFmtId="0" fontId="17" fillId="2" borderId="22" xfId="0" applyFont="1" applyFill="1" applyBorder="1" applyAlignment="1">
      <alignment wrapText="1"/>
    </xf>
    <xf numFmtId="49" fontId="15" fillId="2" borderId="19" xfId="0" applyNumberFormat="1" applyFont="1" applyFill="1" applyBorder="1" applyAlignment="1">
      <alignment vertical="top" wrapText="1"/>
    </xf>
    <xf numFmtId="49" fontId="15" fillId="2" borderId="24" xfId="0" applyNumberFormat="1" applyFont="1" applyFill="1" applyBorder="1" applyAlignment="1">
      <alignment vertical="top" wrapText="1"/>
    </xf>
    <xf numFmtId="0" fontId="4" fillId="2" borderId="19" xfId="0" applyFont="1" applyFill="1" applyBorder="1" applyAlignment="1">
      <alignment vertical="center" wrapText="1"/>
    </xf>
    <xf numFmtId="49" fontId="4" fillId="2" borderId="19" xfId="0" applyNumberFormat="1" applyFont="1" applyFill="1" applyBorder="1" applyAlignment="1">
      <alignment vertical="center" wrapText="1"/>
    </xf>
    <xf numFmtId="0" fontId="1" fillId="2" borderId="23" xfId="0" applyFont="1" applyFill="1" applyBorder="1" applyAlignment="1">
      <alignment wrapText="1"/>
    </xf>
    <xf numFmtId="4" fontId="9" fillId="2" borderId="26" xfId="0" applyNumberFormat="1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right"/>
    </xf>
    <xf numFmtId="49" fontId="1" fillId="2" borderId="27" xfId="0" applyNumberFormat="1" applyFont="1" applyFill="1" applyBorder="1"/>
    <xf numFmtId="0" fontId="14" fillId="2" borderId="27" xfId="0" applyFont="1" applyFill="1" applyBorder="1"/>
    <xf numFmtId="0" fontId="1" fillId="2" borderId="27" xfId="0" applyFont="1" applyFill="1" applyBorder="1" applyAlignment="1">
      <alignment vertical="center"/>
    </xf>
    <xf numFmtId="0" fontId="1" fillId="2" borderId="27" xfId="0" applyFont="1" applyFill="1" applyBorder="1"/>
    <xf numFmtId="49" fontId="1" fillId="2" borderId="27" xfId="0" applyNumberFormat="1" applyFont="1" applyFill="1" applyBorder="1" applyAlignment="1">
      <alignment horizontal="center"/>
    </xf>
    <xf numFmtId="49" fontId="11" fillId="2" borderId="10" xfId="0" applyNumberFormat="1" applyFont="1" applyFill="1" applyBorder="1" applyAlignment="1">
      <alignment horizontal="center" vertical="center"/>
    </xf>
    <xf numFmtId="4" fontId="11" fillId="2" borderId="17" xfId="0" applyNumberFormat="1" applyFont="1" applyFill="1" applyBorder="1" applyAlignment="1">
      <alignment horizontal="center" vertical="center" wrapText="1"/>
    </xf>
    <xf numFmtId="4" fontId="12" fillId="2" borderId="28" xfId="0" applyNumberFormat="1" applyFont="1" applyFill="1" applyBorder="1" applyAlignment="1">
      <alignment horizontal="center" vertical="center"/>
    </xf>
    <xf numFmtId="49" fontId="12" fillId="2" borderId="15" xfId="0" applyNumberFormat="1" applyFont="1" applyFill="1" applyBorder="1" applyAlignment="1">
      <alignment wrapText="1"/>
    </xf>
    <xf numFmtId="0" fontId="1" fillId="0" borderId="19" xfId="0" applyFont="1" applyBorder="1" applyAlignment="1">
      <alignment horizontal="left" vertical="top" wrapText="1"/>
    </xf>
    <xf numFmtId="2" fontId="2" fillId="2" borderId="0" xfId="0" applyNumberFormat="1" applyFont="1" applyFill="1" applyAlignment="1">
      <alignment horizontal="left"/>
    </xf>
    <xf numFmtId="0" fontId="15" fillId="2" borderId="0" xfId="0" applyFont="1" applyFill="1"/>
    <xf numFmtId="0" fontId="15" fillId="0" borderId="0" xfId="0" applyFont="1"/>
    <xf numFmtId="49" fontId="15" fillId="0" borderId="0" xfId="0" applyNumberFormat="1" applyFont="1"/>
    <xf numFmtId="49" fontId="15" fillId="0" borderId="0" xfId="0" applyNumberFormat="1" applyFont="1" applyAlignment="1">
      <alignment wrapText="1"/>
    </xf>
    <xf numFmtId="4" fontId="15" fillId="0" borderId="0" xfId="0" applyNumberFormat="1" applyFont="1"/>
    <xf numFmtId="4" fontId="20" fillId="0" borderId="0" xfId="0" applyNumberFormat="1" applyFont="1" applyAlignment="1">
      <alignment horizontal="center"/>
    </xf>
    <xf numFmtId="4" fontId="20" fillId="2" borderId="0" xfId="0" applyNumberFormat="1" applyFont="1" applyFill="1" applyAlignment="1">
      <alignment horizontal="center"/>
    </xf>
    <xf numFmtId="49" fontId="20" fillId="0" borderId="6" xfId="0" applyNumberFormat="1" applyFont="1" applyBorder="1"/>
    <xf numFmtId="49" fontId="20" fillId="0" borderId="6" xfId="0" applyNumberFormat="1" applyFont="1" applyBorder="1" applyAlignment="1">
      <alignment wrapText="1"/>
    </xf>
    <xf numFmtId="4" fontId="20" fillId="0" borderId="6" xfId="0" applyNumberFormat="1" applyFont="1" applyBorder="1"/>
    <xf numFmtId="4" fontId="20" fillId="2" borderId="6" xfId="0" applyNumberFormat="1" applyFont="1" applyFill="1" applyBorder="1"/>
    <xf numFmtId="164" fontId="15" fillId="2" borderId="0" xfId="4" applyFont="1" applyFill="1"/>
    <xf numFmtId="164" fontId="15" fillId="2" borderId="0" xfId="4" applyFont="1" applyFill="1" applyBorder="1"/>
    <xf numFmtId="4" fontId="15" fillId="2" borderId="0" xfId="0" applyNumberFormat="1" applyFont="1" applyFill="1"/>
    <xf numFmtId="4" fontId="20" fillId="2" borderId="0" xfId="0" applyNumberFormat="1" applyFont="1" applyFill="1"/>
    <xf numFmtId="164" fontId="15" fillId="2" borderId="0" xfId="0" applyNumberFormat="1" applyFont="1" applyFill="1"/>
    <xf numFmtId="49" fontId="21" fillId="0" borderId="8" xfId="0" applyNumberFormat="1" applyFont="1" applyBorder="1"/>
    <xf numFmtId="49" fontId="15" fillId="0" borderId="8" xfId="0" applyNumberFormat="1" applyFont="1" applyBorder="1" applyAlignment="1">
      <alignment wrapText="1"/>
    </xf>
    <xf numFmtId="4" fontId="20" fillId="0" borderId="8" xfId="0" applyNumberFormat="1" applyFont="1" applyBorder="1"/>
    <xf numFmtId="49" fontId="15" fillId="0" borderId="6" xfId="0" applyNumberFormat="1" applyFont="1" applyBorder="1" applyAlignment="1">
      <alignment wrapText="1"/>
    </xf>
    <xf numFmtId="4" fontId="15" fillId="0" borderId="6" xfId="0" applyNumberFormat="1" applyFont="1" applyBorder="1"/>
    <xf numFmtId="49" fontId="20" fillId="0" borderId="0" xfId="0" applyNumberFormat="1" applyFont="1"/>
    <xf numFmtId="49" fontId="15" fillId="2" borderId="6" xfId="0" applyNumberFormat="1" applyFont="1" applyFill="1" applyBorder="1" applyAlignment="1">
      <alignment wrapText="1"/>
    </xf>
    <xf numFmtId="49" fontId="15" fillId="2" borderId="6" xfId="0" applyNumberFormat="1" applyFont="1" applyFill="1" applyBorder="1"/>
    <xf numFmtId="0" fontId="1" fillId="2" borderId="6" xfId="0" applyFont="1" applyFill="1" applyBorder="1" applyAlignment="1">
      <alignment wrapText="1"/>
    </xf>
    <xf numFmtId="4" fontId="15" fillId="2" borderId="6" xfId="0" applyNumberFormat="1" applyFont="1" applyFill="1" applyBorder="1"/>
    <xf numFmtId="0" fontId="15" fillId="3" borderId="0" xfId="0" applyFont="1" applyFill="1"/>
    <xf numFmtId="49" fontId="15" fillId="2" borderId="0" xfId="0" applyNumberFormat="1" applyFont="1" applyFill="1"/>
    <xf numFmtId="0" fontId="15" fillId="2" borderId="0" xfId="0" applyFont="1" applyFill="1" applyAlignment="1">
      <alignment wrapText="1"/>
    </xf>
    <xf numFmtId="0" fontId="15" fillId="2" borderId="6" xfId="0" applyFont="1" applyFill="1" applyBorder="1" applyAlignment="1">
      <alignment wrapText="1"/>
    </xf>
    <xf numFmtId="49" fontId="1" fillId="2" borderId="6" xfId="0" applyNumberFormat="1" applyFont="1" applyFill="1" applyBorder="1" applyAlignment="1">
      <alignment wrapText="1"/>
    </xf>
    <xf numFmtId="0" fontId="1" fillId="2" borderId="0" xfId="3" applyFont="1" applyFill="1" applyAlignment="1" applyProtection="1">
      <alignment horizontal="left" vertical="top" wrapText="1"/>
      <protection hidden="1"/>
    </xf>
    <xf numFmtId="49" fontId="21" fillId="0" borderId="6" xfId="0" applyNumberFormat="1" applyFont="1" applyBorder="1"/>
    <xf numFmtId="49" fontId="15" fillId="2" borderId="0" xfId="0" applyNumberFormat="1" applyFont="1" applyFill="1" applyAlignment="1">
      <alignment wrapText="1"/>
    </xf>
    <xf numFmtId="49" fontId="15" fillId="0" borderId="6" xfId="0" applyNumberFormat="1" applyFont="1" applyBorder="1"/>
    <xf numFmtId="49" fontId="1" fillId="2" borderId="0" xfId="0" applyNumberFormat="1" applyFont="1" applyFill="1" applyAlignment="1">
      <alignment wrapText="1"/>
    </xf>
    <xf numFmtId="4" fontId="15" fillId="4" borderId="6" xfId="0" applyNumberFormat="1" applyFont="1" applyFill="1" applyBorder="1"/>
    <xf numFmtId="0" fontId="1" fillId="2" borderId="6" xfId="0" applyFont="1" applyFill="1" applyBorder="1" applyAlignment="1">
      <alignment horizontal="left" vertical="top" wrapText="1"/>
    </xf>
    <xf numFmtId="49" fontId="15" fillId="2" borderId="29" xfId="0" applyNumberFormat="1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49" fontId="1" fillId="2" borderId="6" xfId="0" applyNumberFormat="1" applyFont="1" applyFill="1" applyBorder="1" applyAlignment="1">
      <alignment horizontal="left" vertical="distributed" wrapText="1"/>
    </xf>
    <xf numFmtId="4" fontId="12" fillId="2" borderId="30" xfId="0" applyNumberFormat="1" applyFont="1" applyFill="1" applyBorder="1" applyAlignment="1">
      <alignment horizontal="center" vertical="center"/>
    </xf>
    <xf numFmtId="4" fontId="9" fillId="2" borderId="30" xfId="0" applyNumberFormat="1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1" fillId="2" borderId="23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horizontal="left" vertical="top" wrapText="1"/>
    </xf>
    <xf numFmtId="0" fontId="15" fillId="0" borderId="0" xfId="0" applyFont="1" applyAlignment="1">
      <alignment horizontal="justify" vertical="center"/>
    </xf>
    <xf numFmtId="0" fontId="15" fillId="0" borderId="30" xfId="0" applyFont="1" applyBorder="1"/>
    <xf numFmtId="0" fontId="1" fillId="2" borderId="6" xfId="0" applyFont="1" applyFill="1" applyBorder="1" applyAlignment="1">
      <alignment horizontal="justify" vertical="top" wrapText="1"/>
    </xf>
    <xf numFmtId="0" fontId="1" fillId="2" borderId="19" xfId="0" applyFont="1" applyFill="1" applyBorder="1" applyAlignment="1">
      <alignment horizontal="justify"/>
    </xf>
    <xf numFmtId="0" fontId="15" fillId="2" borderId="6" xfId="0" applyFont="1" applyFill="1" applyBorder="1"/>
    <xf numFmtId="0" fontId="15" fillId="0" borderId="6" xfId="0" applyFont="1" applyBorder="1"/>
    <xf numFmtId="0" fontId="15" fillId="0" borderId="0" xfId="0" applyFont="1" applyAlignment="1">
      <alignment wrapText="1"/>
    </xf>
    <xf numFmtId="0" fontId="15" fillId="0" borderId="6" xfId="0" applyFont="1" applyBorder="1" applyAlignment="1">
      <alignment wrapText="1"/>
    </xf>
    <xf numFmtId="4" fontId="15" fillId="2" borderId="8" xfId="0" applyNumberFormat="1" applyFont="1" applyFill="1" applyBorder="1"/>
    <xf numFmtId="4" fontId="15" fillId="2" borderId="6" xfId="0" applyNumberFormat="1" applyFont="1" applyFill="1" applyBorder="1" applyAlignment="1">
      <alignment vertical="center"/>
    </xf>
    <xf numFmtId="49" fontId="15" fillId="2" borderId="30" xfId="0" applyNumberFormat="1" applyFont="1" applyFill="1" applyBorder="1" applyAlignment="1">
      <alignment wrapText="1"/>
    </xf>
    <xf numFmtId="49" fontId="15" fillId="2" borderId="6" xfId="0" applyNumberFormat="1" applyFont="1" applyFill="1" applyBorder="1" applyAlignment="1">
      <alignment vertical="top"/>
    </xf>
    <xf numFmtId="49" fontId="15" fillId="2" borderId="8" xfId="0" applyNumberFormat="1" applyFont="1" applyFill="1" applyBorder="1"/>
    <xf numFmtId="49" fontId="15" fillId="2" borderId="0" xfId="0" applyNumberFormat="1" applyFont="1" applyFill="1" applyBorder="1"/>
    <xf numFmtId="49" fontId="15" fillId="2" borderId="0" xfId="0" applyNumberFormat="1" applyFont="1" applyFill="1" applyBorder="1" applyAlignment="1">
      <alignment wrapText="1"/>
    </xf>
    <xf numFmtId="4" fontId="15" fillId="2" borderId="0" xfId="0" applyNumberFormat="1" applyFont="1" applyFill="1" applyBorder="1"/>
    <xf numFmtId="4" fontId="20" fillId="2" borderId="0" xfId="0" applyNumberFormat="1" applyFont="1" applyFill="1" applyBorder="1"/>
    <xf numFmtId="0" fontId="1" fillId="2" borderId="0" xfId="0" applyFont="1" applyFill="1" applyBorder="1" applyAlignment="1">
      <alignment wrapText="1"/>
    </xf>
    <xf numFmtId="0" fontId="1" fillId="2" borderId="30" xfId="0" applyFont="1" applyFill="1" applyBorder="1" applyAlignment="1">
      <alignment wrapText="1"/>
    </xf>
    <xf numFmtId="4" fontId="20" fillId="4" borderId="6" xfId="0" applyNumberFormat="1" applyFont="1" applyFill="1" applyBorder="1"/>
    <xf numFmtId="4" fontId="15" fillId="4" borderId="6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wrapText="1"/>
    </xf>
    <xf numFmtId="49" fontId="15" fillId="5" borderId="6" xfId="0" applyNumberFormat="1" applyFont="1" applyFill="1" applyBorder="1"/>
    <xf numFmtId="4" fontId="15" fillId="0" borderId="0" xfId="0" applyNumberFormat="1" applyFont="1" applyBorder="1"/>
    <xf numFmtId="4" fontId="15" fillId="4" borderId="0" xfId="0" applyNumberFormat="1" applyFont="1" applyFill="1" applyBorder="1"/>
    <xf numFmtId="4" fontId="20" fillId="4" borderId="0" xfId="0" applyNumberFormat="1" applyFont="1" applyFill="1" applyBorder="1"/>
    <xf numFmtId="49" fontId="15" fillId="5" borderId="0" xfId="0" applyNumberFormat="1" applyFont="1" applyFill="1" applyBorder="1"/>
    <xf numFmtId="49" fontId="15" fillId="0" borderId="0" xfId="0" applyNumberFormat="1" applyFont="1" applyBorder="1"/>
    <xf numFmtId="49" fontId="15" fillId="0" borderId="0" xfId="0" applyNumberFormat="1" applyFont="1" applyBorder="1" applyAlignment="1">
      <alignment wrapText="1"/>
    </xf>
    <xf numFmtId="49" fontId="15" fillId="2" borderId="7" xfId="0" applyNumberFormat="1" applyFont="1" applyFill="1" applyBorder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horizontal="center" wrapText="1"/>
    </xf>
    <xf numFmtId="2" fontId="1" fillId="2" borderId="13" xfId="0" applyNumberFormat="1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/>
    </xf>
  </cellXfs>
  <cellStyles count="5">
    <cellStyle name="Обычный" xfId="0" builtinId="0"/>
    <cellStyle name="Обычный 2" xfId="1"/>
    <cellStyle name="Обычный_tmp" xfId="2"/>
    <cellStyle name="Обычный_Tmp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221"/>
  <sheetViews>
    <sheetView tabSelected="1" zoomScale="90" zoomScaleNormal="90" workbookViewId="0">
      <selection activeCell="A7" sqref="A7"/>
    </sheetView>
  </sheetViews>
  <sheetFormatPr defaultColWidth="9.42578125" defaultRowHeight="18.75" x14ac:dyDescent="0.3"/>
  <cols>
    <col min="1" max="1" width="89.42578125" style="1" customWidth="1"/>
    <col min="2" max="2" width="6.5703125" style="27" customWidth="1"/>
    <col min="3" max="3" width="6.42578125" style="28" customWidth="1"/>
    <col min="4" max="4" width="7" style="28" customWidth="1"/>
    <col min="5" max="5" width="6.5703125" style="1" customWidth="1"/>
    <col min="6" max="6" width="5.5703125" style="26" customWidth="1"/>
    <col min="7" max="7" width="7.5703125" style="1" customWidth="1"/>
    <col min="8" max="8" width="12.140625" style="26" customWidth="1"/>
    <col min="9" max="9" width="6.42578125" style="25" customWidth="1"/>
    <col min="10" max="10" width="15.5703125" style="31" customWidth="1"/>
    <col min="11" max="11" width="9.42578125" style="1"/>
    <col min="12" max="12" width="15.140625" style="1" customWidth="1"/>
    <col min="13" max="13" width="31.85546875" style="1" customWidth="1"/>
    <col min="14" max="16384" width="9.42578125" style="1"/>
  </cols>
  <sheetData>
    <row r="1" spans="1:10" x14ac:dyDescent="0.3">
      <c r="A1" s="46" t="s">
        <v>137</v>
      </c>
      <c r="B1" s="194" t="s">
        <v>438</v>
      </c>
      <c r="C1" s="194"/>
      <c r="D1" s="194"/>
      <c r="E1" s="194"/>
      <c r="F1" s="194"/>
      <c r="G1" s="194"/>
      <c r="H1" s="194"/>
      <c r="I1" s="194"/>
      <c r="J1" s="194"/>
    </row>
    <row r="2" spans="1:10" x14ac:dyDescent="0.3">
      <c r="A2" s="46" t="s">
        <v>138</v>
      </c>
      <c r="B2" s="194" t="s">
        <v>249</v>
      </c>
      <c r="C2" s="194"/>
      <c r="D2" s="194"/>
      <c r="E2" s="194"/>
      <c r="F2" s="194"/>
      <c r="G2" s="194"/>
      <c r="H2" s="194"/>
      <c r="I2" s="194"/>
      <c r="J2" s="194"/>
    </row>
    <row r="3" spans="1:10" x14ac:dyDescent="0.3">
      <c r="A3" s="47" t="s">
        <v>376</v>
      </c>
      <c r="B3" s="193" t="s">
        <v>250</v>
      </c>
      <c r="C3" s="193"/>
      <c r="D3" s="193"/>
      <c r="E3" s="193"/>
      <c r="F3" s="193"/>
      <c r="G3" s="193"/>
      <c r="H3" s="193"/>
      <c r="I3" s="193"/>
      <c r="J3" s="193"/>
    </row>
    <row r="4" spans="1:10" x14ac:dyDescent="0.3">
      <c r="A4" s="2"/>
      <c r="B4" s="193" t="s">
        <v>1089</v>
      </c>
      <c r="C4" s="193"/>
      <c r="D4" s="193"/>
      <c r="E4" s="193"/>
      <c r="F4" s="193"/>
      <c r="G4" s="193"/>
      <c r="H4" s="193"/>
      <c r="I4" s="193"/>
      <c r="J4" s="193"/>
    </row>
    <row r="5" spans="1:10" x14ac:dyDescent="0.3">
      <c r="A5" s="2"/>
      <c r="B5" s="193" t="s">
        <v>202</v>
      </c>
      <c r="C5" s="193"/>
      <c r="D5" s="193"/>
      <c r="E5" s="193"/>
      <c r="F5" s="193"/>
      <c r="G5" s="193"/>
      <c r="H5" s="193"/>
      <c r="I5" s="193"/>
      <c r="J5" s="193"/>
    </row>
    <row r="6" spans="1:10" x14ac:dyDescent="0.3">
      <c r="A6" s="2"/>
      <c r="B6" s="193" t="s">
        <v>439</v>
      </c>
      <c r="C6" s="193"/>
      <c r="D6" s="193"/>
      <c r="E6" s="193"/>
      <c r="F6" s="193"/>
      <c r="G6" s="193"/>
      <c r="H6" s="193"/>
      <c r="I6" s="193"/>
      <c r="J6" s="193"/>
    </row>
    <row r="7" spans="1:10" x14ac:dyDescent="0.3">
      <c r="A7" s="3"/>
      <c r="B7" s="208" t="s">
        <v>1090</v>
      </c>
      <c r="C7" s="208"/>
      <c r="D7" s="208"/>
      <c r="E7" s="208"/>
      <c r="F7" s="208"/>
      <c r="G7" s="208"/>
      <c r="H7" s="208"/>
      <c r="I7" s="208"/>
      <c r="J7" s="208"/>
    </row>
    <row r="8" spans="1:10" x14ac:dyDescent="0.3">
      <c r="A8" s="3"/>
      <c r="B8" s="208" t="s">
        <v>1091</v>
      </c>
      <c r="C8" s="208"/>
      <c r="D8" s="208"/>
      <c r="E8" s="208"/>
      <c r="F8" s="208"/>
      <c r="G8" s="208"/>
      <c r="H8" s="208"/>
      <c r="I8" s="208"/>
      <c r="J8" s="208"/>
    </row>
    <row r="9" spans="1:10" x14ac:dyDescent="0.3">
      <c r="A9" s="3"/>
      <c r="B9" s="208" t="s">
        <v>1092</v>
      </c>
      <c r="C9" s="208"/>
      <c r="D9" s="208"/>
      <c r="E9" s="208"/>
      <c r="F9" s="208"/>
      <c r="G9" s="208"/>
      <c r="H9" s="208"/>
      <c r="I9" s="208"/>
      <c r="J9" s="208"/>
    </row>
    <row r="10" spans="1:10" x14ac:dyDescent="0.3">
      <c r="A10" s="3"/>
      <c r="B10" s="4"/>
      <c r="C10" s="4"/>
      <c r="D10" s="38"/>
      <c r="E10" s="4"/>
      <c r="F10" s="4"/>
      <c r="G10" s="4"/>
      <c r="H10" s="4"/>
      <c r="I10" s="5"/>
      <c r="J10" s="30"/>
    </row>
    <row r="11" spans="1:10" x14ac:dyDescent="0.3">
      <c r="A11" s="195" t="s">
        <v>375</v>
      </c>
      <c r="B11" s="195"/>
      <c r="C11" s="195"/>
      <c r="D11" s="195"/>
      <c r="E11" s="195"/>
      <c r="F11" s="195"/>
      <c r="G11" s="195"/>
      <c r="H11" s="195"/>
      <c r="I11" s="195"/>
      <c r="J11" s="195"/>
    </row>
    <row r="12" spans="1:10" x14ac:dyDescent="0.3">
      <c r="A12" s="196" t="s">
        <v>476</v>
      </c>
      <c r="B12" s="196"/>
      <c r="C12" s="196"/>
      <c r="D12" s="196"/>
      <c r="E12" s="196"/>
      <c r="F12" s="196"/>
      <c r="G12" s="196"/>
      <c r="H12" s="196"/>
      <c r="I12" s="196"/>
      <c r="J12" s="196"/>
    </row>
    <row r="13" spans="1:10" ht="68.099999999999994" customHeight="1" thickBot="1" x14ac:dyDescent="0.35">
      <c r="A13" s="197"/>
      <c r="B13" s="197"/>
      <c r="C13" s="197"/>
      <c r="D13" s="197"/>
      <c r="E13" s="197"/>
      <c r="F13" s="197"/>
      <c r="G13" s="197"/>
      <c r="H13" s="197"/>
      <c r="I13" s="197"/>
      <c r="J13" s="197"/>
    </row>
    <row r="14" spans="1:10" ht="19.5" thickBot="1" x14ac:dyDescent="0.35">
      <c r="A14" s="198" t="s">
        <v>0</v>
      </c>
      <c r="B14" s="200" t="s">
        <v>1</v>
      </c>
      <c r="C14" s="202" t="s">
        <v>2</v>
      </c>
      <c r="D14" s="202" t="s">
        <v>3</v>
      </c>
      <c r="E14" s="204" t="s">
        <v>132</v>
      </c>
      <c r="F14" s="204"/>
      <c r="G14" s="204"/>
      <c r="H14" s="204"/>
      <c r="I14" s="205" t="s">
        <v>4</v>
      </c>
      <c r="J14" s="110" t="s">
        <v>407</v>
      </c>
    </row>
    <row r="15" spans="1:10" ht="19.5" thickBot="1" x14ac:dyDescent="0.35">
      <c r="A15" s="199"/>
      <c r="B15" s="201"/>
      <c r="C15" s="203"/>
      <c r="D15" s="203"/>
      <c r="E15" s="6" t="s">
        <v>5</v>
      </c>
      <c r="F15" s="6" t="s">
        <v>6</v>
      </c>
      <c r="G15" s="6" t="s">
        <v>7</v>
      </c>
      <c r="H15" s="7" t="s">
        <v>8</v>
      </c>
      <c r="I15" s="206"/>
      <c r="J15" s="111" t="s">
        <v>129</v>
      </c>
    </row>
    <row r="16" spans="1:10" x14ac:dyDescent="0.3">
      <c r="A16" s="8">
        <v>1</v>
      </c>
      <c r="B16" s="39">
        <v>2</v>
      </c>
      <c r="C16" s="9" t="s">
        <v>9</v>
      </c>
      <c r="D16" s="9" t="s">
        <v>10</v>
      </c>
      <c r="E16" s="9" t="s">
        <v>11</v>
      </c>
      <c r="F16" s="9" t="s">
        <v>12</v>
      </c>
      <c r="G16" s="9" t="s">
        <v>13</v>
      </c>
      <c r="H16" s="10" t="s">
        <v>14</v>
      </c>
      <c r="I16" s="40" t="s">
        <v>15</v>
      </c>
      <c r="J16" s="48">
        <v>10</v>
      </c>
    </row>
    <row r="17" spans="1:10" ht="37.5" x14ac:dyDescent="0.3">
      <c r="A17" s="42" t="s">
        <v>229</v>
      </c>
      <c r="B17" s="11">
        <v>600</v>
      </c>
      <c r="C17" s="12" t="s">
        <v>16</v>
      </c>
      <c r="D17" s="12" t="s">
        <v>17</v>
      </c>
      <c r="E17" s="13" t="s">
        <v>16</v>
      </c>
      <c r="F17" s="12" t="s">
        <v>17</v>
      </c>
      <c r="G17" s="13" t="s">
        <v>16</v>
      </c>
      <c r="H17" s="12" t="s">
        <v>18</v>
      </c>
      <c r="I17" s="36" t="s">
        <v>19</v>
      </c>
      <c r="J17" s="49">
        <f t="shared" ref="J17:J18" si="0">J18</f>
        <v>5803.07</v>
      </c>
    </row>
    <row r="18" spans="1:10" x14ac:dyDescent="0.3">
      <c r="A18" s="41" t="s">
        <v>20</v>
      </c>
      <c r="B18" s="14">
        <v>600</v>
      </c>
      <c r="C18" s="15" t="s">
        <v>21</v>
      </c>
      <c r="D18" s="15" t="s">
        <v>17</v>
      </c>
      <c r="E18" s="16" t="s">
        <v>16</v>
      </c>
      <c r="F18" s="15" t="s">
        <v>17</v>
      </c>
      <c r="G18" s="16" t="s">
        <v>16</v>
      </c>
      <c r="H18" s="15" t="s">
        <v>18</v>
      </c>
      <c r="I18" s="37" t="s">
        <v>19</v>
      </c>
      <c r="J18" s="50">
        <f t="shared" si="0"/>
        <v>5803.07</v>
      </c>
    </row>
    <row r="19" spans="1:10" ht="56.25" x14ac:dyDescent="0.3">
      <c r="A19" s="41" t="s">
        <v>22</v>
      </c>
      <c r="B19" s="14">
        <v>600</v>
      </c>
      <c r="C19" s="15" t="s">
        <v>21</v>
      </c>
      <c r="D19" s="15" t="s">
        <v>23</v>
      </c>
      <c r="E19" s="16" t="s">
        <v>16</v>
      </c>
      <c r="F19" s="16" t="s">
        <v>17</v>
      </c>
      <c r="G19" s="16" t="s">
        <v>16</v>
      </c>
      <c r="H19" s="15" t="s">
        <v>18</v>
      </c>
      <c r="I19" s="37" t="s">
        <v>19</v>
      </c>
      <c r="J19" s="50">
        <f>J20</f>
        <v>5803.07</v>
      </c>
    </row>
    <row r="20" spans="1:10" ht="37.5" x14ac:dyDescent="0.3">
      <c r="A20" s="51" t="s">
        <v>30</v>
      </c>
      <c r="B20" s="14">
        <v>600</v>
      </c>
      <c r="C20" s="15" t="s">
        <v>21</v>
      </c>
      <c r="D20" s="15" t="s">
        <v>23</v>
      </c>
      <c r="E20" s="16" t="s">
        <v>24</v>
      </c>
      <c r="F20" s="16" t="s">
        <v>17</v>
      </c>
      <c r="G20" s="16" t="s">
        <v>16</v>
      </c>
      <c r="H20" s="15" t="s">
        <v>133</v>
      </c>
      <c r="I20" s="37" t="s">
        <v>19</v>
      </c>
      <c r="J20" s="50">
        <f>J26+J21</f>
        <v>5803.07</v>
      </c>
    </row>
    <row r="21" spans="1:10" ht="37.5" x14ac:dyDescent="0.3">
      <c r="A21" s="165" t="s">
        <v>619</v>
      </c>
      <c r="B21" s="14">
        <v>600</v>
      </c>
      <c r="C21" s="15" t="s">
        <v>21</v>
      </c>
      <c r="D21" s="15" t="s">
        <v>23</v>
      </c>
      <c r="E21" s="16" t="s">
        <v>24</v>
      </c>
      <c r="F21" s="16" t="s">
        <v>25</v>
      </c>
      <c r="G21" s="16" t="s">
        <v>16</v>
      </c>
      <c r="H21" s="15" t="s">
        <v>18</v>
      </c>
      <c r="I21" s="37" t="s">
        <v>19</v>
      </c>
      <c r="J21" s="50">
        <f>J22+J24</f>
        <v>1264.01</v>
      </c>
    </row>
    <row r="22" spans="1:10" x14ac:dyDescent="0.3">
      <c r="A22" s="41" t="s">
        <v>32</v>
      </c>
      <c r="B22" s="14">
        <v>600</v>
      </c>
      <c r="C22" s="15" t="s">
        <v>21</v>
      </c>
      <c r="D22" s="15" t="s">
        <v>23</v>
      </c>
      <c r="E22" s="16" t="s">
        <v>24</v>
      </c>
      <c r="F22" s="16" t="s">
        <v>25</v>
      </c>
      <c r="G22" s="16" t="s">
        <v>16</v>
      </c>
      <c r="H22" s="15" t="s">
        <v>27</v>
      </c>
      <c r="I22" s="37" t="s">
        <v>19</v>
      </c>
      <c r="J22" s="50">
        <f>J23</f>
        <v>41.55</v>
      </c>
    </row>
    <row r="23" spans="1:10" ht="75" x14ac:dyDescent="0.3">
      <c r="A23" s="41" t="s">
        <v>33</v>
      </c>
      <c r="B23" s="14">
        <v>600</v>
      </c>
      <c r="C23" s="15" t="s">
        <v>21</v>
      </c>
      <c r="D23" s="15" t="s">
        <v>23</v>
      </c>
      <c r="E23" s="16" t="s">
        <v>24</v>
      </c>
      <c r="F23" s="16" t="s">
        <v>25</v>
      </c>
      <c r="G23" s="16" t="s">
        <v>16</v>
      </c>
      <c r="H23" s="15" t="s">
        <v>27</v>
      </c>
      <c r="I23" s="37" t="s">
        <v>28</v>
      </c>
      <c r="J23" s="50">
        <v>41.55</v>
      </c>
    </row>
    <row r="24" spans="1:10" ht="37.5" x14ac:dyDescent="0.3">
      <c r="A24" s="41" t="s">
        <v>38</v>
      </c>
      <c r="B24" s="14">
        <v>600</v>
      </c>
      <c r="C24" s="15" t="s">
        <v>21</v>
      </c>
      <c r="D24" s="15" t="s">
        <v>23</v>
      </c>
      <c r="E24" s="16" t="s">
        <v>24</v>
      </c>
      <c r="F24" s="16" t="s">
        <v>25</v>
      </c>
      <c r="G24" s="16" t="s">
        <v>16</v>
      </c>
      <c r="H24" s="15" t="s">
        <v>29</v>
      </c>
      <c r="I24" s="37" t="s">
        <v>19</v>
      </c>
      <c r="J24" s="50">
        <f>J25</f>
        <v>1222.46</v>
      </c>
    </row>
    <row r="25" spans="1:10" ht="75" x14ac:dyDescent="0.3">
      <c r="A25" s="41" t="s">
        <v>33</v>
      </c>
      <c r="B25" s="14">
        <v>600</v>
      </c>
      <c r="C25" s="15" t="s">
        <v>21</v>
      </c>
      <c r="D25" s="15" t="s">
        <v>23</v>
      </c>
      <c r="E25" s="16" t="s">
        <v>24</v>
      </c>
      <c r="F25" s="16" t="s">
        <v>25</v>
      </c>
      <c r="G25" s="16" t="s">
        <v>16</v>
      </c>
      <c r="H25" s="15" t="s">
        <v>29</v>
      </c>
      <c r="I25" s="37" t="s">
        <v>28</v>
      </c>
      <c r="J25" s="50">
        <v>1222.46</v>
      </c>
    </row>
    <row r="26" spans="1:10" ht="37.5" x14ac:dyDescent="0.3">
      <c r="A26" s="41" t="s">
        <v>31</v>
      </c>
      <c r="B26" s="14">
        <v>600</v>
      </c>
      <c r="C26" s="15" t="s">
        <v>21</v>
      </c>
      <c r="D26" s="15" t="s">
        <v>23</v>
      </c>
      <c r="E26" s="14">
        <v>50</v>
      </c>
      <c r="F26" s="14">
        <v>2</v>
      </c>
      <c r="G26" s="16" t="s">
        <v>16</v>
      </c>
      <c r="H26" s="15" t="s">
        <v>18</v>
      </c>
      <c r="I26" s="37" t="s">
        <v>19</v>
      </c>
      <c r="J26" s="50">
        <f>J27+J31</f>
        <v>4539.0599999999995</v>
      </c>
    </row>
    <row r="27" spans="1:10" x14ac:dyDescent="0.3">
      <c r="A27" s="41" t="s">
        <v>32</v>
      </c>
      <c r="B27" s="14">
        <v>600</v>
      </c>
      <c r="C27" s="15" t="s">
        <v>21</v>
      </c>
      <c r="D27" s="15" t="s">
        <v>23</v>
      </c>
      <c r="E27" s="14">
        <v>50</v>
      </c>
      <c r="F27" s="14">
        <v>2</v>
      </c>
      <c r="G27" s="16" t="s">
        <v>16</v>
      </c>
      <c r="H27" s="15" t="s">
        <v>27</v>
      </c>
      <c r="I27" s="37" t="s">
        <v>19</v>
      </c>
      <c r="J27" s="50">
        <f>J28+J29+J30</f>
        <v>543</v>
      </c>
    </row>
    <row r="28" spans="1:10" ht="75" x14ac:dyDescent="0.3">
      <c r="A28" s="41" t="s">
        <v>33</v>
      </c>
      <c r="B28" s="14">
        <v>600</v>
      </c>
      <c r="C28" s="15" t="s">
        <v>21</v>
      </c>
      <c r="D28" s="15" t="s">
        <v>23</v>
      </c>
      <c r="E28" s="14">
        <v>50</v>
      </c>
      <c r="F28" s="14">
        <v>2</v>
      </c>
      <c r="G28" s="16" t="s">
        <v>16</v>
      </c>
      <c r="H28" s="15" t="s">
        <v>27</v>
      </c>
      <c r="I28" s="37" t="s">
        <v>28</v>
      </c>
      <c r="J28" s="50">
        <v>73.92</v>
      </c>
    </row>
    <row r="29" spans="1:10" ht="37.5" x14ac:dyDescent="0.3">
      <c r="A29" s="41" t="s">
        <v>34</v>
      </c>
      <c r="B29" s="14">
        <v>600</v>
      </c>
      <c r="C29" s="15" t="s">
        <v>21</v>
      </c>
      <c r="D29" s="15" t="s">
        <v>23</v>
      </c>
      <c r="E29" s="14">
        <v>50</v>
      </c>
      <c r="F29" s="14">
        <v>2</v>
      </c>
      <c r="G29" s="16" t="s">
        <v>16</v>
      </c>
      <c r="H29" s="15" t="s">
        <v>27</v>
      </c>
      <c r="I29" s="37" t="s">
        <v>35</v>
      </c>
      <c r="J29" s="50">
        <v>466.08</v>
      </c>
    </row>
    <row r="30" spans="1:10" x14ac:dyDescent="0.3">
      <c r="A30" s="41" t="s">
        <v>36</v>
      </c>
      <c r="B30" s="14">
        <v>600</v>
      </c>
      <c r="C30" s="15" t="s">
        <v>21</v>
      </c>
      <c r="D30" s="15" t="s">
        <v>23</v>
      </c>
      <c r="E30" s="14">
        <v>50</v>
      </c>
      <c r="F30" s="14">
        <v>2</v>
      </c>
      <c r="G30" s="16" t="s">
        <v>16</v>
      </c>
      <c r="H30" s="15" t="s">
        <v>27</v>
      </c>
      <c r="I30" s="37" t="s">
        <v>37</v>
      </c>
      <c r="J30" s="50">
        <v>3</v>
      </c>
    </row>
    <row r="31" spans="1:10" ht="37.5" x14ac:dyDescent="0.3">
      <c r="A31" s="41" t="s">
        <v>38</v>
      </c>
      <c r="B31" s="14">
        <v>600</v>
      </c>
      <c r="C31" s="15" t="s">
        <v>21</v>
      </c>
      <c r="D31" s="15" t="s">
        <v>23</v>
      </c>
      <c r="E31" s="14">
        <v>50</v>
      </c>
      <c r="F31" s="14">
        <v>2</v>
      </c>
      <c r="G31" s="16" t="s">
        <v>16</v>
      </c>
      <c r="H31" s="15" t="s">
        <v>29</v>
      </c>
      <c r="I31" s="37" t="s">
        <v>19</v>
      </c>
      <c r="J31" s="50">
        <f>J32</f>
        <v>3996.06</v>
      </c>
    </row>
    <row r="32" spans="1:10" ht="75" x14ac:dyDescent="0.3">
      <c r="A32" s="41" t="s">
        <v>33</v>
      </c>
      <c r="B32" s="14">
        <v>600</v>
      </c>
      <c r="C32" s="15" t="s">
        <v>21</v>
      </c>
      <c r="D32" s="15" t="s">
        <v>23</v>
      </c>
      <c r="E32" s="14">
        <v>50</v>
      </c>
      <c r="F32" s="14">
        <v>2</v>
      </c>
      <c r="G32" s="16" t="s">
        <v>16</v>
      </c>
      <c r="H32" s="35">
        <v>10020</v>
      </c>
      <c r="I32" s="16" t="s">
        <v>28</v>
      </c>
      <c r="J32" s="50">
        <v>3996.06</v>
      </c>
    </row>
    <row r="33" spans="1:10" ht="37.5" x14ac:dyDescent="0.3">
      <c r="A33" s="42" t="s">
        <v>196</v>
      </c>
      <c r="B33" s="11">
        <v>601</v>
      </c>
      <c r="C33" s="12" t="s">
        <v>16</v>
      </c>
      <c r="D33" s="12" t="s">
        <v>16</v>
      </c>
      <c r="E33" s="18" t="s">
        <v>16</v>
      </c>
      <c r="F33" s="13" t="s">
        <v>17</v>
      </c>
      <c r="G33" s="13" t="s">
        <v>16</v>
      </c>
      <c r="H33" s="12" t="s">
        <v>18</v>
      </c>
      <c r="I33" s="13" t="s">
        <v>19</v>
      </c>
      <c r="J33" s="52">
        <f>J34+J180+J195+J246+J328+J338+J352+J300+J174</f>
        <v>404945.18999999994</v>
      </c>
    </row>
    <row r="34" spans="1:10" x14ac:dyDescent="0.3">
      <c r="A34" s="41" t="s">
        <v>20</v>
      </c>
      <c r="B34" s="14">
        <v>601</v>
      </c>
      <c r="C34" s="15" t="s">
        <v>21</v>
      </c>
      <c r="D34" s="15" t="s">
        <v>16</v>
      </c>
      <c r="E34" s="19" t="s">
        <v>16</v>
      </c>
      <c r="F34" s="16" t="s">
        <v>17</v>
      </c>
      <c r="G34" s="16" t="s">
        <v>16</v>
      </c>
      <c r="H34" s="15" t="s">
        <v>18</v>
      </c>
      <c r="I34" s="16" t="s">
        <v>19</v>
      </c>
      <c r="J34" s="53">
        <f>J35+J42+J82+J87</f>
        <v>174787.58</v>
      </c>
    </row>
    <row r="35" spans="1:10" ht="37.5" x14ac:dyDescent="0.3">
      <c r="A35" s="54" t="s">
        <v>173</v>
      </c>
      <c r="B35" s="14">
        <v>601</v>
      </c>
      <c r="C35" s="15" t="s">
        <v>21</v>
      </c>
      <c r="D35" s="15" t="s">
        <v>42</v>
      </c>
      <c r="E35" s="16" t="s">
        <v>16</v>
      </c>
      <c r="F35" s="15" t="s">
        <v>17</v>
      </c>
      <c r="G35" s="16" t="s">
        <v>16</v>
      </c>
      <c r="H35" s="15" t="s">
        <v>18</v>
      </c>
      <c r="I35" s="16" t="s">
        <v>19</v>
      </c>
      <c r="J35" s="53">
        <f>J37</f>
        <v>2057.2000000000003</v>
      </c>
    </row>
    <row r="36" spans="1:10" ht="37.5" x14ac:dyDescent="0.3">
      <c r="A36" s="55" t="s">
        <v>45</v>
      </c>
      <c r="B36" s="14">
        <v>601</v>
      </c>
      <c r="C36" s="15" t="s">
        <v>21</v>
      </c>
      <c r="D36" s="15" t="s">
        <v>42</v>
      </c>
      <c r="E36" s="16" t="s">
        <v>43</v>
      </c>
      <c r="F36" s="15" t="s">
        <v>17</v>
      </c>
      <c r="G36" s="16" t="s">
        <v>16</v>
      </c>
      <c r="H36" s="15" t="s">
        <v>133</v>
      </c>
      <c r="I36" s="16" t="s">
        <v>19</v>
      </c>
      <c r="J36" s="53">
        <f>J37</f>
        <v>2057.2000000000003</v>
      </c>
    </row>
    <row r="37" spans="1:10" x14ac:dyDescent="0.3">
      <c r="A37" s="41" t="s">
        <v>201</v>
      </c>
      <c r="B37" s="14">
        <v>601</v>
      </c>
      <c r="C37" s="15" t="s">
        <v>21</v>
      </c>
      <c r="D37" s="15" t="s">
        <v>42</v>
      </c>
      <c r="E37" s="19" t="s">
        <v>43</v>
      </c>
      <c r="F37" s="16" t="s">
        <v>25</v>
      </c>
      <c r="G37" s="16" t="s">
        <v>16</v>
      </c>
      <c r="H37" s="15" t="s">
        <v>18</v>
      </c>
      <c r="I37" s="16" t="s">
        <v>19</v>
      </c>
      <c r="J37" s="53">
        <f>J38+J40</f>
        <v>2057.2000000000003</v>
      </c>
    </row>
    <row r="38" spans="1:10" x14ac:dyDescent="0.3">
      <c r="A38" s="41" t="s">
        <v>32</v>
      </c>
      <c r="B38" s="14">
        <v>601</v>
      </c>
      <c r="C38" s="15" t="s">
        <v>21</v>
      </c>
      <c r="D38" s="15" t="s">
        <v>42</v>
      </c>
      <c r="E38" s="14">
        <v>51</v>
      </c>
      <c r="F38" s="14">
        <v>1</v>
      </c>
      <c r="G38" s="16" t="s">
        <v>16</v>
      </c>
      <c r="H38" s="15" t="s">
        <v>27</v>
      </c>
      <c r="I38" s="16" t="s">
        <v>19</v>
      </c>
      <c r="J38" s="53">
        <f>J39</f>
        <v>41.56</v>
      </c>
    </row>
    <row r="39" spans="1:10" ht="56.25" x14ac:dyDescent="0.3">
      <c r="A39" s="54" t="s">
        <v>26</v>
      </c>
      <c r="B39" s="14">
        <v>601</v>
      </c>
      <c r="C39" s="15" t="s">
        <v>21</v>
      </c>
      <c r="D39" s="15" t="s">
        <v>42</v>
      </c>
      <c r="E39" s="14">
        <v>51</v>
      </c>
      <c r="F39" s="14">
        <v>1</v>
      </c>
      <c r="G39" s="16" t="s">
        <v>16</v>
      </c>
      <c r="H39" s="15" t="s">
        <v>27</v>
      </c>
      <c r="I39" s="16" t="s">
        <v>28</v>
      </c>
      <c r="J39" s="53">
        <v>41.56</v>
      </c>
    </row>
    <row r="40" spans="1:10" ht="37.5" x14ac:dyDescent="0.3">
      <c r="A40" s="41" t="s">
        <v>38</v>
      </c>
      <c r="B40" s="14">
        <v>601</v>
      </c>
      <c r="C40" s="15" t="s">
        <v>21</v>
      </c>
      <c r="D40" s="15" t="s">
        <v>42</v>
      </c>
      <c r="E40" s="14">
        <v>51</v>
      </c>
      <c r="F40" s="14">
        <v>1</v>
      </c>
      <c r="G40" s="16" t="s">
        <v>16</v>
      </c>
      <c r="H40" s="15" t="s">
        <v>29</v>
      </c>
      <c r="I40" s="16" t="s">
        <v>19</v>
      </c>
      <c r="J40" s="53">
        <f>J41</f>
        <v>2015.64</v>
      </c>
    </row>
    <row r="41" spans="1:10" ht="75" x14ac:dyDescent="0.3">
      <c r="A41" s="41" t="s">
        <v>33</v>
      </c>
      <c r="B41" s="14">
        <v>601</v>
      </c>
      <c r="C41" s="15" t="s">
        <v>21</v>
      </c>
      <c r="D41" s="15" t="s">
        <v>42</v>
      </c>
      <c r="E41" s="14">
        <v>51</v>
      </c>
      <c r="F41" s="14">
        <v>1</v>
      </c>
      <c r="G41" s="16" t="s">
        <v>16</v>
      </c>
      <c r="H41" s="15" t="s">
        <v>29</v>
      </c>
      <c r="I41" s="16" t="s">
        <v>28</v>
      </c>
      <c r="J41" s="53">
        <v>2015.64</v>
      </c>
    </row>
    <row r="42" spans="1:10" ht="56.25" x14ac:dyDescent="0.3">
      <c r="A42" s="42" t="s">
        <v>44</v>
      </c>
      <c r="B42" s="11">
        <v>601</v>
      </c>
      <c r="C42" s="12" t="s">
        <v>21</v>
      </c>
      <c r="D42" s="13" t="s">
        <v>51</v>
      </c>
      <c r="E42" s="18" t="s">
        <v>16</v>
      </c>
      <c r="F42" s="13" t="s">
        <v>17</v>
      </c>
      <c r="G42" s="13" t="s">
        <v>16</v>
      </c>
      <c r="H42" s="12" t="s">
        <v>18</v>
      </c>
      <c r="I42" s="13" t="s">
        <v>19</v>
      </c>
      <c r="J42" s="52">
        <f>J43+J73+J63+J57+J78</f>
        <v>84545.23</v>
      </c>
    </row>
    <row r="43" spans="1:10" ht="37.5" x14ac:dyDescent="0.3">
      <c r="A43" s="41" t="s">
        <v>45</v>
      </c>
      <c r="B43" s="14">
        <v>601</v>
      </c>
      <c r="C43" s="15" t="s">
        <v>21</v>
      </c>
      <c r="D43" s="16" t="s">
        <v>51</v>
      </c>
      <c r="E43" s="16" t="s">
        <v>43</v>
      </c>
      <c r="F43" s="16" t="s">
        <v>17</v>
      </c>
      <c r="G43" s="16" t="s">
        <v>16</v>
      </c>
      <c r="H43" s="15" t="s">
        <v>18</v>
      </c>
      <c r="I43" s="16" t="s">
        <v>19</v>
      </c>
      <c r="J43" s="53">
        <f>J44</f>
        <v>75969.75</v>
      </c>
    </row>
    <row r="44" spans="1:10" ht="37.5" x14ac:dyDescent="0.3">
      <c r="A44" s="41" t="s">
        <v>46</v>
      </c>
      <c r="B44" s="14">
        <v>601</v>
      </c>
      <c r="C44" s="15" t="s">
        <v>21</v>
      </c>
      <c r="D44" s="16" t="s">
        <v>51</v>
      </c>
      <c r="E44" s="14">
        <v>51</v>
      </c>
      <c r="F44" s="14">
        <v>2</v>
      </c>
      <c r="G44" s="16" t="s">
        <v>16</v>
      </c>
      <c r="H44" s="15" t="s">
        <v>18</v>
      </c>
      <c r="I44" s="16" t="s">
        <v>19</v>
      </c>
      <c r="J44" s="53">
        <f>J45+J49+J51+J54</f>
        <v>75969.75</v>
      </c>
    </row>
    <row r="45" spans="1:10" x14ac:dyDescent="0.3">
      <c r="A45" s="41" t="s">
        <v>32</v>
      </c>
      <c r="B45" s="14">
        <v>601</v>
      </c>
      <c r="C45" s="15" t="s">
        <v>21</v>
      </c>
      <c r="D45" s="16" t="s">
        <v>51</v>
      </c>
      <c r="E45" s="14">
        <v>51</v>
      </c>
      <c r="F45" s="14">
        <v>2</v>
      </c>
      <c r="G45" s="16" t="s">
        <v>16</v>
      </c>
      <c r="H45" s="15" t="s">
        <v>27</v>
      </c>
      <c r="I45" s="16" t="s">
        <v>19</v>
      </c>
      <c r="J45" s="53">
        <f>J46+J47+J48</f>
        <v>7124.6900000000005</v>
      </c>
    </row>
    <row r="46" spans="1:10" ht="75" x14ac:dyDescent="0.3">
      <c r="A46" s="41" t="s">
        <v>33</v>
      </c>
      <c r="B46" s="14">
        <v>601</v>
      </c>
      <c r="C46" s="15" t="s">
        <v>21</v>
      </c>
      <c r="D46" s="16" t="s">
        <v>51</v>
      </c>
      <c r="E46" s="14">
        <v>51</v>
      </c>
      <c r="F46" s="14">
        <v>2</v>
      </c>
      <c r="G46" s="16" t="s">
        <v>16</v>
      </c>
      <c r="H46" s="15" t="s">
        <v>27</v>
      </c>
      <c r="I46" s="16" t="s">
        <v>28</v>
      </c>
      <c r="J46" s="53">
        <v>1501.08</v>
      </c>
    </row>
    <row r="47" spans="1:10" ht="37.5" x14ac:dyDescent="0.3">
      <c r="A47" s="41" t="s">
        <v>34</v>
      </c>
      <c r="B47" s="14">
        <v>601</v>
      </c>
      <c r="C47" s="15" t="s">
        <v>21</v>
      </c>
      <c r="D47" s="16" t="s">
        <v>51</v>
      </c>
      <c r="E47" s="14">
        <v>51</v>
      </c>
      <c r="F47" s="14">
        <v>2</v>
      </c>
      <c r="G47" s="16" t="s">
        <v>16</v>
      </c>
      <c r="H47" s="15" t="s">
        <v>27</v>
      </c>
      <c r="I47" s="16" t="s">
        <v>35</v>
      </c>
      <c r="J47" s="53">
        <v>5593.02</v>
      </c>
    </row>
    <row r="48" spans="1:10" x14ac:dyDescent="0.3">
      <c r="A48" s="41" t="s">
        <v>36</v>
      </c>
      <c r="B48" s="14">
        <v>601</v>
      </c>
      <c r="C48" s="15" t="s">
        <v>21</v>
      </c>
      <c r="D48" s="16" t="s">
        <v>51</v>
      </c>
      <c r="E48" s="14">
        <v>51</v>
      </c>
      <c r="F48" s="14">
        <v>2</v>
      </c>
      <c r="G48" s="16" t="s">
        <v>16</v>
      </c>
      <c r="H48" s="15" t="s">
        <v>27</v>
      </c>
      <c r="I48" s="16" t="s">
        <v>37</v>
      </c>
      <c r="J48" s="53">
        <v>30.59</v>
      </c>
    </row>
    <row r="49" spans="1:10" ht="37.5" x14ac:dyDescent="0.3">
      <c r="A49" s="41" t="s">
        <v>38</v>
      </c>
      <c r="B49" s="14">
        <v>601</v>
      </c>
      <c r="C49" s="15" t="s">
        <v>21</v>
      </c>
      <c r="D49" s="16" t="s">
        <v>51</v>
      </c>
      <c r="E49" s="14">
        <v>51</v>
      </c>
      <c r="F49" s="14">
        <v>2</v>
      </c>
      <c r="G49" s="16" t="s">
        <v>16</v>
      </c>
      <c r="H49" s="15" t="s">
        <v>29</v>
      </c>
      <c r="I49" s="16" t="s">
        <v>19</v>
      </c>
      <c r="J49" s="53">
        <f>J50</f>
        <v>66969.52</v>
      </c>
    </row>
    <row r="50" spans="1:10" ht="75" x14ac:dyDescent="0.3">
      <c r="A50" s="41" t="s">
        <v>33</v>
      </c>
      <c r="B50" s="14">
        <v>601</v>
      </c>
      <c r="C50" s="15" t="s">
        <v>21</v>
      </c>
      <c r="D50" s="16" t="s">
        <v>51</v>
      </c>
      <c r="E50" s="14">
        <v>51</v>
      </c>
      <c r="F50" s="14">
        <v>2</v>
      </c>
      <c r="G50" s="16" t="s">
        <v>16</v>
      </c>
      <c r="H50" s="15" t="s">
        <v>29</v>
      </c>
      <c r="I50" s="16" t="s">
        <v>28</v>
      </c>
      <c r="J50" s="53">
        <v>66969.52</v>
      </c>
    </row>
    <row r="51" spans="1:10" ht="37.5" x14ac:dyDescent="0.3">
      <c r="A51" s="41" t="s">
        <v>47</v>
      </c>
      <c r="B51" s="14">
        <v>601</v>
      </c>
      <c r="C51" s="15" t="s">
        <v>21</v>
      </c>
      <c r="D51" s="16" t="s">
        <v>51</v>
      </c>
      <c r="E51" s="16" t="s">
        <v>43</v>
      </c>
      <c r="F51" s="14">
        <v>2</v>
      </c>
      <c r="G51" s="16" t="s">
        <v>16</v>
      </c>
      <c r="H51" s="15" t="s">
        <v>48</v>
      </c>
      <c r="I51" s="16" t="s">
        <v>19</v>
      </c>
      <c r="J51" s="53">
        <f>J52+J53</f>
        <v>649.51</v>
      </c>
    </row>
    <row r="52" spans="1:10" ht="75" x14ac:dyDescent="0.3">
      <c r="A52" s="41" t="s">
        <v>33</v>
      </c>
      <c r="B52" s="14">
        <v>601</v>
      </c>
      <c r="C52" s="15" t="s">
        <v>21</v>
      </c>
      <c r="D52" s="16" t="s">
        <v>51</v>
      </c>
      <c r="E52" s="16" t="s">
        <v>43</v>
      </c>
      <c r="F52" s="14">
        <v>2</v>
      </c>
      <c r="G52" s="16" t="s">
        <v>16</v>
      </c>
      <c r="H52" s="15" t="s">
        <v>48</v>
      </c>
      <c r="I52" s="16" t="s">
        <v>28</v>
      </c>
      <c r="J52" s="53">
        <v>593.84</v>
      </c>
    </row>
    <row r="53" spans="1:10" ht="37.5" x14ac:dyDescent="0.3">
      <c r="A53" s="41" t="s">
        <v>34</v>
      </c>
      <c r="B53" s="14">
        <v>601</v>
      </c>
      <c r="C53" s="15" t="s">
        <v>21</v>
      </c>
      <c r="D53" s="16" t="s">
        <v>51</v>
      </c>
      <c r="E53" s="16" t="s">
        <v>43</v>
      </c>
      <c r="F53" s="14">
        <v>2</v>
      </c>
      <c r="G53" s="16" t="s">
        <v>16</v>
      </c>
      <c r="H53" s="15" t="s">
        <v>48</v>
      </c>
      <c r="I53" s="16" t="s">
        <v>35</v>
      </c>
      <c r="J53" s="53">
        <v>55.67</v>
      </c>
    </row>
    <row r="54" spans="1:10" ht="37.5" x14ac:dyDescent="0.3">
      <c r="A54" s="57" t="s">
        <v>175</v>
      </c>
      <c r="B54" s="14">
        <v>601</v>
      </c>
      <c r="C54" s="15" t="s">
        <v>21</v>
      </c>
      <c r="D54" s="19" t="s">
        <v>51</v>
      </c>
      <c r="E54" s="16" t="s">
        <v>43</v>
      </c>
      <c r="F54" s="14">
        <v>2</v>
      </c>
      <c r="G54" s="16" t="s">
        <v>16</v>
      </c>
      <c r="H54" s="15" t="s">
        <v>49</v>
      </c>
      <c r="I54" s="16" t="s">
        <v>19</v>
      </c>
      <c r="J54" s="53">
        <f>J55+J56</f>
        <v>1226.0300000000002</v>
      </c>
    </row>
    <row r="55" spans="1:10" ht="75" x14ac:dyDescent="0.3">
      <c r="A55" s="41" t="s">
        <v>33</v>
      </c>
      <c r="B55" s="14">
        <v>601</v>
      </c>
      <c r="C55" s="15" t="s">
        <v>21</v>
      </c>
      <c r="D55" s="19" t="s">
        <v>51</v>
      </c>
      <c r="E55" s="16" t="s">
        <v>43</v>
      </c>
      <c r="F55" s="16" t="s">
        <v>82</v>
      </c>
      <c r="G55" s="16" t="s">
        <v>16</v>
      </c>
      <c r="H55" s="15" t="s">
        <v>49</v>
      </c>
      <c r="I55" s="16" t="s">
        <v>28</v>
      </c>
      <c r="J55" s="53">
        <v>1187.3800000000001</v>
      </c>
    </row>
    <row r="56" spans="1:10" ht="37.5" x14ac:dyDescent="0.3">
      <c r="A56" s="41" t="s">
        <v>34</v>
      </c>
      <c r="B56" s="14">
        <v>601</v>
      </c>
      <c r="C56" s="15" t="s">
        <v>21</v>
      </c>
      <c r="D56" s="19" t="s">
        <v>51</v>
      </c>
      <c r="E56" s="14">
        <v>51</v>
      </c>
      <c r="F56" s="14">
        <v>2</v>
      </c>
      <c r="G56" s="16" t="s">
        <v>16</v>
      </c>
      <c r="H56" s="15" t="s">
        <v>49</v>
      </c>
      <c r="I56" s="16" t="s">
        <v>35</v>
      </c>
      <c r="J56" s="53">
        <v>38.65</v>
      </c>
    </row>
    <row r="57" spans="1:10" ht="56.25" x14ac:dyDescent="0.3">
      <c r="A57" s="41" t="s">
        <v>284</v>
      </c>
      <c r="B57" s="14">
        <v>601</v>
      </c>
      <c r="C57" s="15" t="s">
        <v>21</v>
      </c>
      <c r="D57" s="16" t="s">
        <v>51</v>
      </c>
      <c r="E57" s="14">
        <v>11</v>
      </c>
      <c r="F57" s="14">
        <v>0</v>
      </c>
      <c r="G57" s="16" t="s">
        <v>16</v>
      </c>
      <c r="H57" s="15" t="s">
        <v>18</v>
      </c>
      <c r="I57" s="16" t="s">
        <v>19</v>
      </c>
      <c r="J57" s="53">
        <f>J58</f>
        <v>1951.75</v>
      </c>
    </row>
    <row r="58" spans="1:10" ht="37.5" x14ac:dyDescent="0.3">
      <c r="A58" s="41" t="s">
        <v>359</v>
      </c>
      <c r="B58" s="14">
        <v>601</v>
      </c>
      <c r="C58" s="15" t="s">
        <v>21</v>
      </c>
      <c r="D58" s="16" t="s">
        <v>51</v>
      </c>
      <c r="E58" s="19" t="s">
        <v>93</v>
      </c>
      <c r="F58" s="16" t="s">
        <v>17</v>
      </c>
      <c r="G58" s="16" t="s">
        <v>42</v>
      </c>
      <c r="H58" s="15" t="s">
        <v>18</v>
      </c>
      <c r="I58" s="16" t="s">
        <v>19</v>
      </c>
      <c r="J58" s="56">
        <f>J59+J61</f>
        <v>1951.75</v>
      </c>
    </row>
    <row r="59" spans="1:10" x14ac:dyDescent="0.3">
      <c r="A59" s="41" t="s">
        <v>32</v>
      </c>
      <c r="B59" s="14">
        <v>601</v>
      </c>
      <c r="C59" s="15" t="s">
        <v>21</v>
      </c>
      <c r="D59" s="16" t="s">
        <v>51</v>
      </c>
      <c r="E59" s="19" t="s">
        <v>93</v>
      </c>
      <c r="F59" s="16" t="s">
        <v>17</v>
      </c>
      <c r="G59" s="16" t="s">
        <v>42</v>
      </c>
      <c r="H59" s="15" t="s">
        <v>27</v>
      </c>
      <c r="I59" s="16" t="s">
        <v>19</v>
      </c>
      <c r="J59" s="53">
        <f>J60</f>
        <v>49.86</v>
      </c>
    </row>
    <row r="60" spans="1:10" ht="75" x14ac:dyDescent="0.3">
      <c r="A60" s="41" t="s">
        <v>33</v>
      </c>
      <c r="B60" s="14">
        <v>601</v>
      </c>
      <c r="C60" s="15" t="s">
        <v>21</v>
      </c>
      <c r="D60" s="16" t="s">
        <v>51</v>
      </c>
      <c r="E60" s="19" t="s">
        <v>93</v>
      </c>
      <c r="F60" s="16" t="s">
        <v>17</v>
      </c>
      <c r="G60" s="16" t="s">
        <v>42</v>
      </c>
      <c r="H60" s="15" t="s">
        <v>27</v>
      </c>
      <c r="I60" s="16" t="s">
        <v>28</v>
      </c>
      <c r="J60" s="53">
        <v>49.86</v>
      </c>
    </row>
    <row r="61" spans="1:10" ht="37.5" x14ac:dyDescent="0.3">
      <c r="A61" s="41" t="s">
        <v>38</v>
      </c>
      <c r="B61" s="14">
        <v>601</v>
      </c>
      <c r="C61" s="15" t="s">
        <v>21</v>
      </c>
      <c r="D61" s="16" t="s">
        <v>51</v>
      </c>
      <c r="E61" s="19" t="s">
        <v>93</v>
      </c>
      <c r="F61" s="16" t="s">
        <v>17</v>
      </c>
      <c r="G61" s="16" t="s">
        <v>42</v>
      </c>
      <c r="H61" s="15" t="s">
        <v>29</v>
      </c>
      <c r="I61" s="16" t="s">
        <v>19</v>
      </c>
      <c r="J61" s="53">
        <f>J62</f>
        <v>1901.89</v>
      </c>
    </row>
    <row r="62" spans="1:10" ht="75" x14ac:dyDescent="0.3">
      <c r="A62" s="41" t="s">
        <v>33</v>
      </c>
      <c r="B62" s="14">
        <v>601</v>
      </c>
      <c r="C62" s="15" t="s">
        <v>21</v>
      </c>
      <c r="D62" s="16" t="s">
        <v>51</v>
      </c>
      <c r="E62" s="19" t="s">
        <v>93</v>
      </c>
      <c r="F62" s="16" t="s">
        <v>17</v>
      </c>
      <c r="G62" s="16" t="s">
        <v>42</v>
      </c>
      <c r="H62" s="15" t="s">
        <v>29</v>
      </c>
      <c r="I62" s="16" t="s">
        <v>28</v>
      </c>
      <c r="J62" s="53">
        <v>1901.89</v>
      </c>
    </row>
    <row r="63" spans="1:10" ht="56.25" x14ac:dyDescent="0.3">
      <c r="A63" s="41" t="s">
        <v>265</v>
      </c>
      <c r="B63" s="14">
        <v>601</v>
      </c>
      <c r="C63" s="15" t="s">
        <v>21</v>
      </c>
      <c r="D63" s="16" t="s">
        <v>51</v>
      </c>
      <c r="E63" s="14">
        <v>16</v>
      </c>
      <c r="F63" s="14">
        <v>0</v>
      </c>
      <c r="G63" s="16" t="s">
        <v>16</v>
      </c>
      <c r="H63" s="15" t="s">
        <v>18</v>
      </c>
      <c r="I63" s="16" t="s">
        <v>19</v>
      </c>
      <c r="J63" s="53">
        <f>J64</f>
        <v>3076.93</v>
      </c>
    </row>
    <row r="64" spans="1:10" ht="37.5" x14ac:dyDescent="0.3">
      <c r="A64" s="41" t="s">
        <v>139</v>
      </c>
      <c r="B64" s="14">
        <v>601</v>
      </c>
      <c r="C64" s="15" t="s">
        <v>21</v>
      </c>
      <c r="D64" s="16" t="s">
        <v>51</v>
      </c>
      <c r="E64" s="14">
        <v>16</v>
      </c>
      <c r="F64" s="14">
        <v>0</v>
      </c>
      <c r="G64" s="16" t="s">
        <v>21</v>
      </c>
      <c r="H64" s="15" t="s">
        <v>18</v>
      </c>
      <c r="I64" s="16" t="s">
        <v>19</v>
      </c>
      <c r="J64" s="53">
        <f>J65+J68+J70</f>
        <v>3076.93</v>
      </c>
    </row>
    <row r="65" spans="1:10" x14ac:dyDescent="0.3">
      <c r="A65" s="41" t="s">
        <v>32</v>
      </c>
      <c r="B65" s="14">
        <v>601</v>
      </c>
      <c r="C65" s="15" t="s">
        <v>21</v>
      </c>
      <c r="D65" s="16" t="s">
        <v>51</v>
      </c>
      <c r="E65" s="14">
        <v>16</v>
      </c>
      <c r="F65" s="14">
        <v>0</v>
      </c>
      <c r="G65" s="16" t="s">
        <v>21</v>
      </c>
      <c r="H65" s="15" t="s">
        <v>27</v>
      </c>
      <c r="I65" s="16" t="s">
        <v>19</v>
      </c>
      <c r="J65" s="53">
        <f>J66+J67</f>
        <v>203.53</v>
      </c>
    </row>
    <row r="66" spans="1:10" ht="75" x14ac:dyDescent="0.3">
      <c r="A66" s="41" t="s">
        <v>33</v>
      </c>
      <c r="B66" s="14">
        <v>601</v>
      </c>
      <c r="C66" s="15" t="s">
        <v>21</v>
      </c>
      <c r="D66" s="16" t="s">
        <v>51</v>
      </c>
      <c r="E66" s="14">
        <v>16</v>
      </c>
      <c r="F66" s="14">
        <v>0</v>
      </c>
      <c r="G66" s="16" t="s">
        <v>21</v>
      </c>
      <c r="H66" s="15" t="s">
        <v>27</v>
      </c>
      <c r="I66" s="16" t="s">
        <v>28</v>
      </c>
      <c r="J66" s="53">
        <v>46.62</v>
      </c>
    </row>
    <row r="67" spans="1:10" ht="37.5" x14ac:dyDescent="0.3">
      <c r="A67" s="41" t="s">
        <v>34</v>
      </c>
      <c r="B67" s="14">
        <v>601</v>
      </c>
      <c r="C67" s="15" t="s">
        <v>21</v>
      </c>
      <c r="D67" s="16" t="s">
        <v>51</v>
      </c>
      <c r="E67" s="14">
        <v>16</v>
      </c>
      <c r="F67" s="14">
        <v>0</v>
      </c>
      <c r="G67" s="16" t="s">
        <v>21</v>
      </c>
      <c r="H67" s="15" t="s">
        <v>27</v>
      </c>
      <c r="I67" s="16" t="s">
        <v>35</v>
      </c>
      <c r="J67" s="53">
        <v>156.91</v>
      </c>
    </row>
    <row r="68" spans="1:10" ht="37.5" x14ac:dyDescent="0.3">
      <c r="A68" s="41" t="s">
        <v>38</v>
      </c>
      <c r="B68" s="14">
        <v>601</v>
      </c>
      <c r="C68" s="15" t="s">
        <v>21</v>
      </c>
      <c r="D68" s="15" t="s">
        <v>51</v>
      </c>
      <c r="E68" s="14">
        <v>16</v>
      </c>
      <c r="F68" s="14">
        <v>0</v>
      </c>
      <c r="G68" s="16" t="s">
        <v>21</v>
      </c>
      <c r="H68" s="15" t="s">
        <v>29</v>
      </c>
      <c r="I68" s="16" t="s">
        <v>19</v>
      </c>
      <c r="J68" s="53">
        <f>J69</f>
        <v>1539.3</v>
      </c>
    </row>
    <row r="69" spans="1:10" ht="75" x14ac:dyDescent="0.3">
      <c r="A69" s="41" t="s">
        <v>33</v>
      </c>
      <c r="B69" s="14">
        <v>601</v>
      </c>
      <c r="C69" s="15" t="s">
        <v>21</v>
      </c>
      <c r="D69" s="15" t="s">
        <v>51</v>
      </c>
      <c r="E69" s="14">
        <v>16</v>
      </c>
      <c r="F69" s="14">
        <v>0</v>
      </c>
      <c r="G69" s="16" t="s">
        <v>21</v>
      </c>
      <c r="H69" s="15" t="s">
        <v>29</v>
      </c>
      <c r="I69" s="16" t="s">
        <v>28</v>
      </c>
      <c r="J69" s="53">
        <v>1539.3</v>
      </c>
    </row>
    <row r="70" spans="1:10" ht="56.25" x14ac:dyDescent="0.3">
      <c r="A70" s="114" t="s">
        <v>517</v>
      </c>
      <c r="B70" s="14">
        <v>601</v>
      </c>
      <c r="C70" s="15" t="s">
        <v>21</v>
      </c>
      <c r="D70" s="16" t="s">
        <v>51</v>
      </c>
      <c r="E70" s="14">
        <v>16</v>
      </c>
      <c r="F70" s="14">
        <v>0</v>
      </c>
      <c r="G70" s="16" t="s">
        <v>21</v>
      </c>
      <c r="H70" s="15" t="s">
        <v>50</v>
      </c>
      <c r="I70" s="16" t="s">
        <v>19</v>
      </c>
      <c r="J70" s="53">
        <f>J71+J72</f>
        <v>1334.1</v>
      </c>
    </row>
    <row r="71" spans="1:10" ht="75" x14ac:dyDescent="0.3">
      <c r="A71" s="41" t="s">
        <v>33</v>
      </c>
      <c r="B71" s="14">
        <v>601</v>
      </c>
      <c r="C71" s="15" t="s">
        <v>21</v>
      </c>
      <c r="D71" s="16" t="s">
        <v>51</v>
      </c>
      <c r="E71" s="14">
        <v>16</v>
      </c>
      <c r="F71" s="14">
        <v>0</v>
      </c>
      <c r="G71" s="16" t="s">
        <v>21</v>
      </c>
      <c r="H71" s="15" t="s">
        <v>50</v>
      </c>
      <c r="I71" s="16" t="s">
        <v>28</v>
      </c>
      <c r="J71" s="53">
        <v>1059.03</v>
      </c>
    </row>
    <row r="72" spans="1:10" ht="37.5" x14ac:dyDescent="0.3">
      <c r="A72" s="41" t="s">
        <v>34</v>
      </c>
      <c r="B72" s="14">
        <v>601</v>
      </c>
      <c r="C72" s="15" t="s">
        <v>21</v>
      </c>
      <c r="D72" s="16" t="s">
        <v>51</v>
      </c>
      <c r="E72" s="14">
        <v>16</v>
      </c>
      <c r="F72" s="14">
        <v>0</v>
      </c>
      <c r="G72" s="16" t="s">
        <v>21</v>
      </c>
      <c r="H72" s="15" t="s">
        <v>50</v>
      </c>
      <c r="I72" s="16" t="s">
        <v>35</v>
      </c>
      <c r="J72" s="53">
        <v>275.07</v>
      </c>
    </row>
    <row r="73" spans="1:10" ht="37.5" x14ac:dyDescent="0.3">
      <c r="A73" s="58" t="s">
        <v>244</v>
      </c>
      <c r="B73" s="14">
        <v>601</v>
      </c>
      <c r="C73" s="15" t="s">
        <v>21</v>
      </c>
      <c r="D73" s="16" t="s">
        <v>51</v>
      </c>
      <c r="E73" s="19" t="s">
        <v>135</v>
      </c>
      <c r="F73" s="16" t="s">
        <v>17</v>
      </c>
      <c r="G73" s="16" t="s">
        <v>16</v>
      </c>
      <c r="H73" s="15" t="s">
        <v>18</v>
      </c>
      <c r="I73" s="16" t="s">
        <v>19</v>
      </c>
      <c r="J73" s="53">
        <f>J74</f>
        <v>2448.42</v>
      </c>
    </row>
    <row r="74" spans="1:10" ht="37.5" x14ac:dyDescent="0.3">
      <c r="A74" s="58" t="s">
        <v>176</v>
      </c>
      <c r="B74" s="14">
        <v>601</v>
      </c>
      <c r="C74" s="15" t="s">
        <v>21</v>
      </c>
      <c r="D74" s="16" t="s">
        <v>51</v>
      </c>
      <c r="E74" s="19" t="s">
        <v>135</v>
      </c>
      <c r="F74" s="16" t="s">
        <v>17</v>
      </c>
      <c r="G74" s="16" t="s">
        <v>97</v>
      </c>
      <c r="H74" s="15" t="s">
        <v>18</v>
      </c>
      <c r="I74" s="16" t="s">
        <v>19</v>
      </c>
      <c r="J74" s="53">
        <f>J75</f>
        <v>2448.42</v>
      </c>
    </row>
    <row r="75" spans="1:10" ht="37.5" x14ac:dyDescent="0.3">
      <c r="A75" s="57" t="s">
        <v>144</v>
      </c>
      <c r="B75" s="14">
        <v>601</v>
      </c>
      <c r="C75" s="15" t="s">
        <v>21</v>
      </c>
      <c r="D75" s="16" t="s">
        <v>51</v>
      </c>
      <c r="E75" s="19" t="s">
        <v>135</v>
      </c>
      <c r="F75" s="16" t="s">
        <v>17</v>
      </c>
      <c r="G75" s="16" t="s">
        <v>97</v>
      </c>
      <c r="H75" s="15" t="s">
        <v>130</v>
      </c>
      <c r="I75" s="16" t="s">
        <v>19</v>
      </c>
      <c r="J75" s="53">
        <f>J76+J77</f>
        <v>2448.42</v>
      </c>
    </row>
    <row r="76" spans="1:10" ht="75" x14ac:dyDescent="0.3">
      <c r="A76" s="41" t="s">
        <v>33</v>
      </c>
      <c r="B76" s="14">
        <v>601</v>
      </c>
      <c r="C76" s="15" t="s">
        <v>21</v>
      </c>
      <c r="D76" s="19" t="s">
        <v>51</v>
      </c>
      <c r="E76" s="19" t="s">
        <v>135</v>
      </c>
      <c r="F76" s="16" t="s">
        <v>17</v>
      </c>
      <c r="G76" s="16" t="s">
        <v>97</v>
      </c>
      <c r="H76" s="15" t="s">
        <v>130</v>
      </c>
      <c r="I76" s="16" t="s">
        <v>28</v>
      </c>
      <c r="J76" s="53">
        <v>2245.13</v>
      </c>
    </row>
    <row r="77" spans="1:10" ht="37.5" x14ac:dyDescent="0.3">
      <c r="A77" s="41" t="s">
        <v>34</v>
      </c>
      <c r="B77" s="14">
        <v>601</v>
      </c>
      <c r="C77" s="15" t="s">
        <v>21</v>
      </c>
      <c r="D77" s="19" t="s">
        <v>51</v>
      </c>
      <c r="E77" s="19" t="s">
        <v>135</v>
      </c>
      <c r="F77" s="16" t="s">
        <v>17</v>
      </c>
      <c r="G77" s="16" t="s">
        <v>97</v>
      </c>
      <c r="H77" s="15" t="s">
        <v>130</v>
      </c>
      <c r="I77" s="16" t="s">
        <v>35</v>
      </c>
      <c r="J77" s="53">
        <v>203.29</v>
      </c>
    </row>
    <row r="78" spans="1:10" ht="37.5" x14ac:dyDescent="0.3">
      <c r="A78" s="70" t="s">
        <v>440</v>
      </c>
      <c r="B78" s="14">
        <v>601</v>
      </c>
      <c r="C78" s="15" t="s">
        <v>21</v>
      </c>
      <c r="D78" s="19" t="s">
        <v>51</v>
      </c>
      <c r="E78" s="19" t="s">
        <v>366</v>
      </c>
      <c r="F78" s="16" t="s">
        <v>17</v>
      </c>
      <c r="G78" s="16" t="s">
        <v>16</v>
      </c>
      <c r="H78" s="15" t="s">
        <v>18</v>
      </c>
      <c r="I78" s="16" t="s">
        <v>19</v>
      </c>
      <c r="J78" s="53">
        <f>J79</f>
        <v>1098.3800000000001</v>
      </c>
    </row>
    <row r="79" spans="1:10" x14ac:dyDescent="0.3">
      <c r="A79" s="167" t="s">
        <v>457</v>
      </c>
      <c r="B79" s="14">
        <v>601</v>
      </c>
      <c r="C79" s="15" t="s">
        <v>21</v>
      </c>
      <c r="D79" s="19" t="s">
        <v>51</v>
      </c>
      <c r="E79" s="19" t="s">
        <v>366</v>
      </c>
      <c r="F79" s="16" t="s">
        <v>25</v>
      </c>
      <c r="G79" s="16" t="s">
        <v>16</v>
      </c>
      <c r="H79" s="15" t="s">
        <v>18</v>
      </c>
      <c r="I79" s="16" t="s">
        <v>19</v>
      </c>
      <c r="J79" s="53">
        <f>J80</f>
        <v>1098.3800000000001</v>
      </c>
    </row>
    <row r="80" spans="1:10" ht="112.5" x14ac:dyDescent="0.3">
      <c r="A80" s="169" t="s">
        <v>1055</v>
      </c>
      <c r="B80" s="14">
        <v>601</v>
      </c>
      <c r="C80" s="15" t="s">
        <v>21</v>
      </c>
      <c r="D80" s="19" t="s">
        <v>51</v>
      </c>
      <c r="E80" s="19" t="s">
        <v>366</v>
      </c>
      <c r="F80" s="16" t="s">
        <v>25</v>
      </c>
      <c r="G80" s="16" t="s">
        <v>16</v>
      </c>
      <c r="H80" s="15" t="s">
        <v>1054</v>
      </c>
      <c r="I80" s="16" t="s">
        <v>19</v>
      </c>
      <c r="J80" s="53">
        <f>J81</f>
        <v>1098.3800000000001</v>
      </c>
    </row>
    <row r="81" spans="1:10" ht="75" x14ac:dyDescent="0.3">
      <c r="A81" s="64" t="s">
        <v>33</v>
      </c>
      <c r="B81" s="14">
        <v>601</v>
      </c>
      <c r="C81" s="15" t="s">
        <v>21</v>
      </c>
      <c r="D81" s="19" t="s">
        <v>51</v>
      </c>
      <c r="E81" s="19" t="s">
        <v>366</v>
      </c>
      <c r="F81" s="16" t="s">
        <v>25</v>
      </c>
      <c r="G81" s="16" t="s">
        <v>16</v>
      </c>
      <c r="H81" s="15" t="s">
        <v>1054</v>
      </c>
      <c r="I81" s="16" t="s">
        <v>28</v>
      </c>
      <c r="J81" s="53">
        <v>1098.3800000000001</v>
      </c>
    </row>
    <row r="82" spans="1:10" x14ac:dyDescent="0.3">
      <c r="A82" s="42" t="s">
        <v>53</v>
      </c>
      <c r="B82" s="11">
        <v>601</v>
      </c>
      <c r="C82" s="18" t="s">
        <v>21</v>
      </c>
      <c r="D82" s="13" t="s">
        <v>67</v>
      </c>
      <c r="E82" s="13" t="s">
        <v>16</v>
      </c>
      <c r="F82" s="13">
        <v>0</v>
      </c>
      <c r="G82" s="13" t="s">
        <v>16</v>
      </c>
      <c r="H82" s="12" t="s">
        <v>18</v>
      </c>
      <c r="I82" s="13" t="s">
        <v>19</v>
      </c>
      <c r="J82" s="52">
        <f t="shared" ref="J82:J85" si="1">J83</f>
        <v>3.44</v>
      </c>
    </row>
    <row r="83" spans="1:10" ht="37.5" x14ac:dyDescent="0.3">
      <c r="A83" s="41" t="s">
        <v>45</v>
      </c>
      <c r="B83" s="14">
        <v>601</v>
      </c>
      <c r="C83" s="19" t="s">
        <v>21</v>
      </c>
      <c r="D83" s="16" t="s">
        <v>67</v>
      </c>
      <c r="E83" s="16" t="s">
        <v>43</v>
      </c>
      <c r="F83" s="16" t="s">
        <v>17</v>
      </c>
      <c r="G83" s="16" t="s">
        <v>16</v>
      </c>
      <c r="H83" s="15" t="s">
        <v>18</v>
      </c>
      <c r="I83" s="16" t="s">
        <v>19</v>
      </c>
      <c r="J83" s="53">
        <f t="shared" si="1"/>
        <v>3.44</v>
      </c>
    </row>
    <row r="84" spans="1:10" ht="37.5" x14ac:dyDescent="0.3">
      <c r="A84" s="41" t="s">
        <v>54</v>
      </c>
      <c r="B84" s="14">
        <v>601</v>
      </c>
      <c r="C84" s="19" t="s">
        <v>21</v>
      </c>
      <c r="D84" s="16" t="s">
        <v>67</v>
      </c>
      <c r="E84" s="14">
        <v>51</v>
      </c>
      <c r="F84" s="14">
        <v>3</v>
      </c>
      <c r="G84" s="16" t="s">
        <v>16</v>
      </c>
      <c r="H84" s="15" t="s">
        <v>18</v>
      </c>
      <c r="I84" s="16" t="s">
        <v>19</v>
      </c>
      <c r="J84" s="53">
        <f t="shared" si="1"/>
        <v>3.44</v>
      </c>
    </row>
    <row r="85" spans="1:10" ht="56.25" x14ac:dyDescent="0.3">
      <c r="A85" s="57" t="s">
        <v>150</v>
      </c>
      <c r="B85" s="14">
        <v>601</v>
      </c>
      <c r="C85" s="19" t="s">
        <v>21</v>
      </c>
      <c r="D85" s="16" t="s">
        <v>67</v>
      </c>
      <c r="E85" s="14">
        <v>51</v>
      </c>
      <c r="F85" s="14">
        <v>3</v>
      </c>
      <c r="G85" s="16" t="s">
        <v>16</v>
      </c>
      <c r="H85" s="15" t="s">
        <v>55</v>
      </c>
      <c r="I85" s="16" t="s">
        <v>19</v>
      </c>
      <c r="J85" s="53">
        <f t="shared" si="1"/>
        <v>3.44</v>
      </c>
    </row>
    <row r="86" spans="1:10" s="20" customFormat="1" ht="37.5" x14ac:dyDescent="0.3">
      <c r="A86" s="41" t="s">
        <v>34</v>
      </c>
      <c r="B86" s="14">
        <v>601</v>
      </c>
      <c r="C86" s="15" t="s">
        <v>21</v>
      </c>
      <c r="D86" s="16" t="s">
        <v>67</v>
      </c>
      <c r="E86" s="14">
        <v>51</v>
      </c>
      <c r="F86" s="14">
        <v>3</v>
      </c>
      <c r="G86" s="16" t="s">
        <v>16</v>
      </c>
      <c r="H86" s="15" t="s">
        <v>55</v>
      </c>
      <c r="I86" s="16" t="s">
        <v>35</v>
      </c>
      <c r="J86" s="53">
        <v>3.44</v>
      </c>
    </row>
    <row r="87" spans="1:10" x14ac:dyDescent="0.3">
      <c r="A87" s="42" t="s">
        <v>39</v>
      </c>
      <c r="B87" s="11">
        <v>601</v>
      </c>
      <c r="C87" s="18" t="s">
        <v>21</v>
      </c>
      <c r="D87" s="13">
        <v>13</v>
      </c>
      <c r="E87" s="13" t="s">
        <v>16</v>
      </c>
      <c r="F87" s="13" t="s">
        <v>17</v>
      </c>
      <c r="G87" s="13" t="s">
        <v>16</v>
      </c>
      <c r="H87" s="12" t="s">
        <v>18</v>
      </c>
      <c r="I87" s="13" t="s">
        <v>19</v>
      </c>
      <c r="J87" s="53">
        <f>J88+J100+J108+J119+J171+J156+J114+J129+J104</f>
        <v>88181.709999999992</v>
      </c>
    </row>
    <row r="88" spans="1:10" ht="37.5" x14ac:dyDescent="0.3">
      <c r="A88" s="41" t="s">
        <v>45</v>
      </c>
      <c r="B88" s="14">
        <v>601</v>
      </c>
      <c r="C88" s="19" t="s">
        <v>21</v>
      </c>
      <c r="D88" s="16">
        <v>13</v>
      </c>
      <c r="E88" s="16" t="s">
        <v>43</v>
      </c>
      <c r="F88" s="16" t="s">
        <v>17</v>
      </c>
      <c r="G88" s="16" t="s">
        <v>16</v>
      </c>
      <c r="H88" s="15" t="s">
        <v>18</v>
      </c>
      <c r="I88" s="16" t="s">
        <v>19</v>
      </c>
      <c r="J88" s="53">
        <f>J89</f>
        <v>2468.0099999999998</v>
      </c>
    </row>
    <row r="89" spans="1:10" ht="37.5" x14ac:dyDescent="0.3">
      <c r="A89" s="41" t="s">
        <v>59</v>
      </c>
      <c r="B89" s="14">
        <v>601</v>
      </c>
      <c r="C89" s="19" t="s">
        <v>21</v>
      </c>
      <c r="D89" s="16">
        <v>13</v>
      </c>
      <c r="E89" s="16" t="s">
        <v>43</v>
      </c>
      <c r="F89" s="16" t="s">
        <v>11</v>
      </c>
      <c r="G89" s="16" t="s">
        <v>16</v>
      </c>
      <c r="H89" s="15" t="s">
        <v>18</v>
      </c>
      <c r="I89" s="16" t="s">
        <v>19</v>
      </c>
      <c r="J89" s="53">
        <f>J92+J95+J98+J90</f>
        <v>2468.0099999999998</v>
      </c>
    </row>
    <row r="90" spans="1:10" x14ac:dyDescent="0.3">
      <c r="A90" s="54" t="s">
        <v>40</v>
      </c>
      <c r="B90" s="14">
        <v>601</v>
      </c>
      <c r="C90" s="19" t="s">
        <v>21</v>
      </c>
      <c r="D90" s="16">
        <v>13</v>
      </c>
      <c r="E90" s="16" t="s">
        <v>43</v>
      </c>
      <c r="F90" s="16" t="s">
        <v>11</v>
      </c>
      <c r="G90" s="16" t="s">
        <v>16</v>
      </c>
      <c r="H90" s="15" t="s">
        <v>61</v>
      </c>
      <c r="I90" s="16" t="s">
        <v>19</v>
      </c>
      <c r="J90" s="53">
        <f>J91</f>
        <v>338.6</v>
      </c>
    </row>
    <row r="91" spans="1:10" ht="75" x14ac:dyDescent="0.3">
      <c r="A91" s="41" t="s">
        <v>33</v>
      </c>
      <c r="B91" s="14">
        <v>601</v>
      </c>
      <c r="C91" s="19" t="s">
        <v>21</v>
      </c>
      <c r="D91" s="16">
        <v>13</v>
      </c>
      <c r="E91" s="16" t="s">
        <v>43</v>
      </c>
      <c r="F91" s="16" t="s">
        <v>11</v>
      </c>
      <c r="G91" s="16" t="s">
        <v>16</v>
      </c>
      <c r="H91" s="15" t="s">
        <v>61</v>
      </c>
      <c r="I91" s="16" t="s">
        <v>28</v>
      </c>
      <c r="J91" s="53">
        <v>338.6</v>
      </c>
    </row>
    <row r="92" spans="1:10" ht="37.5" x14ac:dyDescent="0.3">
      <c r="A92" s="59" t="s">
        <v>149</v>
      </c>
      <c r="B92" s="14">
        <v>601</v>
      </c>
      <c r="C92" s="19" t="s">
        <v>21</v>
      </c>
      <c r="D92" s="16">
        <v>13</v>
      </c>
      <c r="E92" s="16" t="s">
        <v>43</v>
      </c>
      <c r="F92" s="16" t="s">
        <v>11</v>
      </c>
      <c r="G92" s="16" t="s">
        <v>16</v>
      </c>
      <c r="H92" s="15" t="s">
        <v>60</v>
      </c>
      <c r="I92" s="16" t="s">
        <v>19</v>
      </c>
      <c r="J92" s="53">
        <f>J93+J94</f>
        <v>1440.25</v>
      </c>
    </row>
    <row r="93" spans="1:10" s="20" customFormat="1" ht="75" x14ac:dyDescent="0.3">
      <c r="A93" s="41" t="s">
        <v>33</v>
      </c>
      <c r="B93" s="14">
        <v>601</v>
      </c>
      <c r="C93" s="15" t="s">
        <v>21</v>
      </c>
      <c r="D93" s="16">
        <v>13</v>
      </c>
      <c r="E93" s="16" t="s">
        <v>43</v>
      </c>
      <c r="F93" s="16" t="s">
        <v>11</v>
      </c>
      <c r="G93" s="16" t="s">
        <v>16</v>
      </c>
      <c r="H93" s="15" t="s">
        <v>60</v>
      </c>
      <c r="I93" s="16" t="s">
        <v>28</v>
      </c>
      <c r="J93" s="53">
        <v>1401.68</v>
      </c>
    </row>
    <row r="94" spans="1:10" ht="37.5" x14ac:dyDescent="0.3">
      <c r="A94" s="41" t="s">
        <v>34</v>
      </c>
      <c r="B94" s="14">
        <v>601</v>
      </c>
      <c r="C94" s="15" t="s">
        <v>21</v>
      </c>
      <c r="D94" s="19">
        <v>13</v>
      </c>
      <c r="E94" s="16" t="s">
        <v>43</v>
      </c>
      <c r="F94" s="16" t="s">
        <v>11</v>
      </c>
      <c r="G94" s="16" t="s">
        <v>16</v>
      </c>
      <c r="H94" s="15" t="s">
        <v>60</v>
      </c>
      <c r="I94" s="16" t="s">
        <v>35</v>
      </c>
      <c r="J94" s="53">
        <v>38.57</v>
      </c>
    </row>
    <row r="95" spans="1:10" x14ac:dyDescent="0.3">
      <c r="A95" s="54" t="s">
        <v>62</v>
      </c>
      <c r="B95" s="14">
        <v>601</v>
      </c>
      <c r="C95" s="19" t="s">
        <v>21</v>
      </c>
      <c r="D95" s="16">
        <v>13</v>
      </c>
      <c r="E95" s="14">
        <v>51</v>
      </c>
      <c r="F95" s="14">
        <v>5</v>
      </c>
      <c r="G95" s="16" t="s">
        <v>16</v>
      </c>
      <c r="H95" s="15" t="s">
        <v>63</v>
      </c>
      <c r="I95" s="16" t="s">
        <v>19</v>
      </c>
      <c r="J95" s="53">
        <f>J96+J97</f>
        <v>686.16000000000008</v>
      </c>
    </row>
    <row r="96" spans="1:10" ht="37.5" x14ac:dyDescent="0.3">
      <c r="A96" s="41" t="s">
        <v>34</v>
      </c>
      <c r="B96" s="14">
        <v>601</v>
      </c>
      <c r="C96" s="15" t="s">
        <v>21</v>
      </c>
      <c r="D96" s="16">
        <v>13</v>
      </c>
      <c r="E96" s="14">
        <v>51</v>
      </c>
      <c r="F96" s="14">
        <v>5</v>
      </c>
      <c r="G96" s="16" t="s">
        <v>16</v>
      </c>
      <c r="H96" s="15" t="s">
        <v>63</v>
      </c>
      <c r="I96" s="16" t="s">
        <v>35</v>
      </c>
      <c r="J96" s="53">
        <v>395</v>
      </c>
    </row>
    <row r="97" spans="1:10" x14ac:dyDescent="0.3">
      <c r="A97" s="54" t="s">
        <v>36</v>
      </c>
      <c r="B97" s="14">
        <v>601</v>
      </c>
      <c r="C97" s="15" t="s">
        <v>21</v>
      </c>
      <c r="D97" s="16">
        <v>13</v>
      </c>
      <c r="E97" s="14">
        <v>51</v>
      </c>
      <c r="F97" s="33">
        <v>5</v>
      </c>
      <c r="G97" s="16" t="s">
        <v>16</v>
      </c>
      <c r="H97" s="15" t="s">
        <v>63</v>
      </c>
      <c r="I97" s="16" t="s">
        <v>37</v>
      </c>
      <c r="J97" s="53">
        <v>291.16000000000003</v>
      </c>
    </row>
    <row r="98" spans="1:10" ht="56.25" x14ac:dyDescent="0.3">
      <c r="A98" s="57" t="s">
        <v>508</v>
      </c>
      <c r="B98" s="14">
        <v>601</v>
      </c>
      <c r="C98" s="19" t="s">
        <v>21</v>
      </c>
      <c r="D98" s="19">
        <v>13</v>
      </c>
      <c r="E98" s="14">
        <v>51</v>
      </c>
      <c r="F98" s="14">
        <v>5</v>
      </c>
      <c r="G98" s="16" t="s">
        <v>16</v>
      </c>
      <c r="H98" s="15" t="s">
        <v>69</v>
      </c>
      <c r="I98" s="16" t="s">
        <v>19</v>
      </c>
      <c r="J98" s="53">
        <f>J99</f>
        <v>3</v>
      </c>
    </row>
    <row r="99" spans="1:10" ht="37.5" x14ac:dyDescent="0.3">
      <c r="A99" s="41" t="s">
        <v>34</v>
      </c>
      <c r="B99" s="14">
        <v>601</v>
      </c>
      <c r="C99" s="15" t="s">
        <v>21</v>
      </c>
      <c r="D99" s="19">
        <v>13</v>
      </c>
      <c r="E99" s="14">
        <v>51</v>
      </c>
      <c r="F99" s="14">
        <v>5</v>
      </c>
      <c r="G99" s="16" t="s">
        <v>16</v>
      </c>
      <c r="H99" s="15" t="s">
        <v>69</v>
      </c>
      <c r="I99" s="16" t="s">
        <v>35</v>
      </c>
      <c r="J99" s="53">
        <v>3</v>
      </c>
    </row>
    <row r="100" spans="1:10" ht="56.25" x14ac:dyDescent="0.3">
      <c r="A100" s="60" t="s">
        <v>416</v>
      </c>
      <c r="B100" s="11">
        <v>601</v>
      </c>
      <c r="C100" s="18" t="s">
        <v>21</v>
      </c>
      <c r="D100" s="18">
        <v>13</v>
      </c>
      <c r="E100" s="13" t="s">
        <v>21</v>
      </c>
      <c r="F100" s="13" t="s">
        <v>17</v>
      </c>
      <c r="G100" s="13" t="s">
        <v>16</v>
      </c>
      <c r="H100" s="12" t="s">
        <v>18</v>
      </c>
      <c r="I100" s="13" t="s">
        <v>19</v>
      </c>
      <c r="J100" s="52">
        <f t="shared" ref="J100:J102" si="2">J101</f>
        <v>110</v>
      </c>
    </row>
    <row r="101" spans="1:10" ht="56.25" x14ac:dyDescent="0.3">
      <c r="A101" s="58" t="s">
        <v>377</v>
      </c>
      <c r="B101" s="14">
        <v>601</v>
      </c>
      <c r="C101" s="19" t="s">
        <v>21</v>
      </c>
      <c r="D101" s="19">
        <v>13</v>
      </c>
      <c r="E101" s="16" t="s">
        <v>21</v>
      </c>
      <c r="F101" s="16" t="s">
        <v>17</v>
      </c>
      <c r="G101" s="16" t="s">
        <v>21</v>
      </c>
      <c r="H101" s="15" t="s">
        <v>18</v>
      </c>
      <c r="I101" s="16" t="s">
        <v>19</v>
      </c>
      <c r="J101" s="53">
        <f t="shared" si="2"/>
        <v>110</v>
      </c>
    </row>
    <row r="102" spans="1:10" ht="37.5" x14ac:dyDescent="0.3">
      <c r="A102" s="61" t="s">
        <v>378</v>
      </c>
      <c r="B102" s="14">
        <v>601</v>
      </c>
      <c r="C102" s="19" t="s">
        <v>21</v>
      </c>
      <c r="D102" s="19">
        <v>13</v>
      </c>
      <c r="E102" s="16" t="s">
        <v>21</v>
      </c>
      <c r="F102" s="16" t="s">
        <v>17</v>
      </c>
      <c r="G102" s="16" t="s">
        <v>21</v>
      </c>
      <c r="H102" s="15" t="s">
        <v>70</v>
      </c>
      <c r="I102" s="16" t="s">
        <v>19</v>
      </c>
      <c r="J102" s="53">
        <f t="shared" si="2"/>
        <v>110</v>
      </c>
    </row>
    <row r="103" spans="1:10" ht="37.5" x14ac:dyDescent="0.3">
      <c r="A103" s="41" t="s">
        <v>34</v>
      </c>
      <c r="B103" s="14">
        <v>601</v>
      </c>
      <c r="C103" s="15" t="s">
        <v>21</v>
      </c>
      <c r="D103" s="15" t="s">
        <v>71</v>
      </c>
      <c r="E103" s="16" t="s">
        <v>21</v>
      </c>
      <c r="F103" s="16" t="s">
        <v>17</v>
      </c>
      <c r="G103" s="16" t="s">
        <v>21</v>
      </c>
      <c r="H103" s="15" t="s">
        <v>70</v>
      </c>
      <c r="I103" s="16" t="s">
        <v>35</v>
      </c>
      <c r="J103" s="53">
        <v>110</v>
      </c>
    </row>
    <row r="104" spans="1:10" ht="56.25" x14ac:dyDescent="0.3">
      <c r="A104" s="155" t="s">
        <v>379</v>
      </c>
      <c r="B104" s="11">
        <v>601</v>
      </c>
      <c r="C104" s="12" t="s">
        <v>21</v>
      </c>
      <c r="D104" s="12" t="s">
        <v>71</v>
      </c>
      <c r="E104" s="13" t="s">
        <v>42</v>
      </c>
      <c r="F104" s="13" t="s">
        <v>17</v>
      </c>
      <c r="G104" s="13" t="s">
        <v>16</v>
      </c>
      <c r="H104" s="12" t="s">
        <v>18</v>
      </c>
      <c r="I104" s="13" t="s">
        <v>19</v>
      </c>
      <c r="J104" s="52">
        <f>J105</f>
        <v>0</v>
      </c>
    </row>
    <row r="105" spans="1:10" ht="56.25" x14ac:dyDescent="0.3">
      <c r="A105" s="140" t="s">
        <v>339</v>
      </c>
      <c r="B105" s="14">
        <v>601</v>
      </c>
      <c r="C105" s="15" t="s">
        <v>21</v>
      </c>
      <c r="D105" s="15" t="s">
        <v>71</v>
      </c>
      <c r="E105" s="16" t="s">
        <v>42</v>
      </c>
      <c r="F105" s="16" t="s">
        <v>25</v>
      </c>
      <c r="G105" s="16" t="s">
        <v>16</v>
      </c>
      <c r="H105" s="15" t="s">
        <v>18</v>
      </c>
      <c r="I105" s="16" t="s">
        <v>19</v>
      </c>
      <c r="J105" s="53">
        <f>J106</f>
        <v>0</v>
      </c>
    </row>
    <row r="106" spans="1:10" ht="37.5" x14ac:dyDescent="0.3">
      <c r="A106" s="154" t="s">
        <v>558</v>
      </c>
      <c r="B106" s="14">
        <v>601</v>
      </c>
      <c r="C106" s="15" t="s">
        <v>21</v>
      </c>
      <c r="D106" s="15" t="s">
        <v>71</v>
      </c>
      <c r="E106" s="16" t="s">
        <v>42</v>
      </c>
      <c r="F106" s="16" t="s">
        <v>25</v>
      </c>
      <c r="G106" s="16" t="s">
        <v>16</v>
      </c>
      <c r="H106" s="15" t="s">
        <v>556</v>
      </c>
      <c r="I106" s="16" t="s">
        <v>19</v>
      </c>
      <c r="J106" s="53">
        <f>J107</f>
        <v>0</v>
      </c>
    </row>
    <row r="107" spans="1:10" ht="37.5" x14ac:dyDescent="0.3">
      <c r="A107" s="140" t="s">
        <v>559</v>
      </c>
      <c r="B107" s="14">
        <v>601</v>
      </c>
      <c r="C107" s="15" t="s">
        <v>21</v>
      </c>
      <c r="D107" s="15" t="s">
        <v>71</v>
      </c>
      <c r="E107" s="16" t="s">
        <v>42</v>
      </c>
      <c r="F107" s="16" t="s">
        <v>25</v>
      </c>
      <c r="G107" s="16" t="s">
        <v>16</v>
      </c>
      <c r="H107" s="15" t="s">
        <v>556</v>
      </c>
      <c r="I107" s="16" t="s">
        <v>557</v>
      </c>
      <c r="J107" s="53">
        <v>0</v>
      </c>
    </row>
    <row r="108" spans="1:10" ht="93.75" x14ac:dyDescent="0.3">
      <c r="A108" s="62" t="s">
        <v>415</v>
      </c>
      <c r="B108" s="11">
        <v>601</v>
      </c>
      <c r="C108" s="18" t="s">
        <v>21</v>
      </c>
      <c r="D108" s="13">
        <v>13</v>
      </c>
      <c r="E108" s="18" t="s">
        <v>64</v>
      </c>
      <c r="F108" s="13" t="s">
        <v>17</v>
      </c>
      <c r="G108" s="13" t="s">
        <v>16</v>
      </c>
      <c r="H108" s="12" t="s">
        <v>18</v>
      </c>
      <c r="I108" s="13" t="s">
        <v>19</v>
      </c>
      <c r="J108" s="52">
        <f>J109</f>
        <v>16122.11</v>
      </c>
    </row>
    <row r="109" spans="1:10" ht="37.5" x14ac:dyDescent="0.3">
      <c r="A109" s="54" t="s">
        <v>268</v>
      </c>
      <c r="B109" s="14">
        <v>601</v>
      </c>
      <c r="C109" s="19" t="s">
        <v>21</v>
      </c>
      <c r="D109" s="16">
        <v>13</v>
      </c>
      <c r="E109" s="19" t="s">
        <v>64</v>
      </c>
      <c r="F109" s="16" t="s">
        <v>17</v>
      </c>
      <c r="G109" s="16" t="s">
        <v>21</v>
      </c>
      <c r="H109" s="15" t="s">
        <v>18</v>
      </c>
      <c r="I109" s="16" t="s">
        <v>19</v>
      </c>
      <c r="J109" s="53">
        <f>J110</f>
        <v>16122.11</v>
      </c>
    </row>
    <row r="110" spans="1:10" ht="37.5" x14ac:dyDescent="0.3">
      <c r="A110" s="63" t="s">
        <v>65</v>
      </c>
      <c r="B110" s="14">
        <v>601</v>
      </c>
      <c r="C110" s="19" t="s">
        <v>21</v>
      </c>
      <c r="D110" s="19">
        <v>13</v>
      </c>
      <c r="E110" s="19" t="s">
        <v>64</v>
      </c>
      <c r="F110" s="16" t="s">
        <v>17</v>
      </c>
      <c r="G110" s="16" t="s">
        <v>21</v>
      </c>
      <c r="H110" s="15" t="s">
        <v>66</v>
      </c>
      <c r="I110" s="16" t="s">
        <v>19</v>
      </c>
      <c r="J110" s="53">
        <f>J111+J112+J113</f>
        <v>16122.11</v>
      </c>
    </row>
    <row r="111" spans="1:10" ht="75" x14ac:dyDescent="0.3">
      <c r="A111" s="64" t="s">
        <v>33</v>
      </c>
      <c r="B111" s="14">
        <v>601</v>
      </c>
      <c r="C111" s="15" t="s">
        <v>21</v>
      </c>
      <c r="D111" s="19">
        <v>13</v>
      </c>
      <c r="E111" s="19" t="s">
        <v>64</v>
      </c>
      <c r="F111" s="16" t="s">
        <v>17</v>
      </c>
      <c r="G111" s="16" t="s">
        <v>21</v>
      </c>
      <c r="H111" s="15" t="s">
        <v>66</v>
      </c>
      <c r="I111" s="16" t="s">
        <v>28</v>
      </c>
      <c r="J111" s="53">
        <v>13496.94</v>
      </c>
    </row>
    <row r="112" spans="1:10" ht="37.5" x14ac:dyDescent="0.3">
      <c r="A112" s="41" t="s">
        <v>34</v>
      </c>
      <c r="B112" s="14">
        <v>601</v>
      </c>
      <c r="C112" s="15" t="s">
        <v>21</v>
      </c>
      <c r="D112" s="19">
        <v>13</v>
      </c>
      <c r="E112" s="19" t="s">
        <v>64</v>
      </c>
      <c r="F112" s="16" t="s">
        <v>17</v>
      </c>
      <c r="G112" s="16" t="s">
        <v>21</v>
      </c>
      <c r="H112" s="15" t="s">
        <v>66</v>
      </c>
      <c r="I112" s="16" t="s">
        <v>35</v>
      </c>
      <c r="J112" s="53">
        <v>2323.9699999999998</v>
      </c>
    </row>
    <row r="113" spans="1:10" x14ac:dyDescent="0.3">
      <c r="A113" s="54" t="s">
        <v>36</v>
      </c>
      <c r="B113" s="14">
        <v>601</v>
      </c>
      <c r="C113" s="15" t="s">
        <v>21</v>
      </c>
      <c r="D113" s="19">
        <v>13</v>
      </c>
      <c r="E113" s="19" t="s">
        <v>64</v>
      </c>
      <c r="F113" s="16" t="s">
        <v>17</v>
      </c>
      <c r="G113" s="16" t="s">
        <v>21</v>
      </c>
      <c r="H113" s="15" t="s">
        <v>66</v>
      </c>
      <c r="I113" s="16" t="s">
        <v>37</v>
      </c>
      <c r="J113" s="53">
        <v>301.2</v>
      </c>
    </row>
    <row r="114" spans="1:10" ht="56.25" x14ac:dyDescent="0.3">
      <c r="A114" s="42" t="s">
        <v>265</v>
      </c>
      <c r="B114" s="11">
        <v>601</v>
      </c>
      <c r="C114" s="18" t="s">
        <v>21</v>
      </c>
      <c r="D114" s="18">
        <v>13</v>
      </c>
      <c r="E114" s="18" t="s">
        <v>394</v>
      </c>
      <c r="F114" s="13" t="s">
        <v>17</v>
      </c>
      <c r="G114" s="13" t="s">
        <v>16</v>
      </c>
      <c r="H114" s="12" t="s">
        <v>18</v>
      </c>
      <c r="I114" s="13" t="s">
        <v>19</v>
      </c>
      <c r="J114" s="52">
        <f>J115</f>
        <v>349.08</v>
      </c>
    </row>
    <row r="115" spans="1:10" x14ac:dyDescent="0.3">
      <c r="A115" s="54" t="s">
        <v>395</v>
      </c>
      <c r="B115" s="14">
        <v>601</v>
      </c>
      <c r="C115" s="19" t="s">
        <v>21</v>
      </c>
      <c r="D115" s="19">
        <v>13</v>
      </c>
      <c r="E115" s="19" t="s">
        <v>394</v>
      </c>
      <c r="F115" s="16" t="s">
        <v>17</v>
      </c>
      <c r="G115" s="16" t="s">
        <v>42</v>
      </c>
      <c r="H115" s="15" t="s">
        <v>18</v>
      </c>
      <c r="I115" s="16" t="s">
        <v>19</v>
      </c>
      <c r="J115" s="53">
        <f>J116</f>
        <v>349.08</v>
      </c>
    </row>
    <row r="116" spans="1:10" ht="37.5" x14ac:dyDescent="0.3">
      <c r="A116" s="54" t="s">
        <v>392</v>
      </c>
      <c r="B116" s="14">
        <v>601</v>
      </c>
      <c r="C116" s="19" t="s">
        <v>21</v>
      </c>
      <c r="D116" s="19">
        <v>13</v>
      </c>
      <c r="E116" s="19" t="s">
        <v>394</v>
      </c>
      <c r="F116" s="16" t="s">
        <v>17</v>
      </c>
      <c r="G116" s="16" t="s">
        <v>42</v>
      </c>
      <c r="H116" s="15" t="s">
        <v>393</v>
      </c>
      <c r="I116" s="16" t="s">
        <v>19</v>
      </c>
      <c r="J116" s="53">
        <f>J117+J118</f>
        <v>349.08</v>
      </c>
    </row>
    <row r="117" spans="1:10" ht="37.5" x14ac:dyDescent="0.3">
      <c r="A117" s="41" t="s">
        <v>34</v>
      </c>
      <c r="B117" s="14">
        <v>601</v>
      </c>
      <c r="C117" s="15" t="s">
        <v>21</v>
      </c>
      <c r="D117" s="19">
        <v>13</v>
      </c>
      <c r="E117" s="19" t="s">
        <v>394</v>
      </c>
      <c r="F117" s="16" t="s">
        <v>17</v>
      </c>
      <c r="G117" s="16" t="s">
        <v>42</v>
      </c>
      <c r="H117" s="15" t="s">
        <v>393</v>
      </c>
      <c r="I117" s="16" t="s">
        <v>35</v>
      </c>
      <c r="J117" s="53">
        <v>295.27</v>
      </c>
    </row>
    <row r="118" spans="1:10" x14ac:dyDescent="0.3">
      <c r="A118" s="54" t="s">
        <v>36</v>
      </c>
      <c r="B118" s="14">
        <v>601</v>
      </c>
      <c r="C118" s="15" t="s">
        <v>21</v>
      </c>
      <c r="D118" s="19">
        <v>13</v>
      </c>
      <c r="E118" s="19" t="s">
        <v>394</v>
      </c>
      <c r="F118" s="16" t="s">
        <v>17</v>
      </c>
      <c r="G118" s="16" t="s">
        <v>42</v>
      </c>
      <c r="H118" s="15" t="s">
        <v>393</v>
      </c>
      <c r="I118" s="16" t="s">
        <v>37</v>
      </c>
      <c r="J118" s="53">
        <v>53.81</v>
      </c>
    </row>
    <row r="119" spans="1:10" ht="37.5" x14ac:dyDescent="0.3">
      <c r="A119" s="62" t="s">
        <v>207</v>
      </c>
      <c r="B119" s="11">
        <v>601</v>
      </c>
      <c r="C119" s="18" t="s">
        <v>21</v>
      </c>
      <c r="D119" s="18">
        <v>13</v>
      </c>
      <c r="E119" s="18" t="s">
        <v>212</v>
      </c>
      <c r="F119" s="13" t="s">
        <v>17</v>
      </c>
      <c r="G119" s="13" t="s">
        <v>16</v>
      </c>
      <c r="H119" s="12" t="s">
        <v>18</v>
      </c>
      <c r="I119" s="13" t="s">
        <v>19</v>
      </c>
      <c r="J119" s="52">
        <f>J120+J125</f>
        <v>68139.47</v>
      </c>
    </row>
    <row r="120" spans="1:10" ht="37.5" x14ac:dyDescent="0.3">
      <c r="A120" s="65" t="s">
        <v>414</v>
      </c>
      <c r="B120" s="14">
        <v>601</v>
      </c>
      <c r="C120" s="19" t="s">
        <v>21</v>
      </c>
      <c r="D120" s="19">
        <v>13</v>
      </c>
      <c r="E120" s="19" t="s">
        <v>212</v>
      </c>
      <c r="F120" s="16" t="s">
        <v>17</v>
      </c>
      <c r="G120" s="16" t="s">
        <v>21</v>
      </c>
      <c r="H120" s="15" t="s">
        <v>18</v>
      </c>
      <c r="I120" s="16" t="s">
        <v>19</v>
      </c>
      <c r="J120" s="53">
        <f>J121</f>
        <v>43005.85</v>
      </c>
    </row>
    <row r="121" spans="1:10" ht="37.5" x14ac:dyDescent="0.3">
      <c r="A121" s="63" t="s">
        <v>65</v>
      </c>
      <c r="B121" s="14">
        <v>601</v>
      </c>
      <c r="C121" s="19" t="s">
        <v>21</v>
      </c>
      <c r="D121" s="19">
        <v>13</v>
      </c>
      <c r="E121" s="19" t="s">
        <v>212</v>
      </c>
      <c r="F121" s="16" t="s">
        <v>17</v>
      </c>
      <c r="G121" s="16" t="s">
        <v>21</v>
      </c>
      <c r="H121" s="15" t="s">
        <v>66</v>
      </c>
      <c r="I121" s="16" t="s">
        <v>19</v>
      </c>
      <c r="J121" s="53">
        <f>J122+J123+J124</f>
        <v>43005.85</v>
      </c>
    </row>
    <row r="122" spans="1:10" ht="75" x14ac:dyDescent="0.3">
      <c r="A122" s="64" t="s">
        <v>33</v>
      </c>
      <c r="B122" s="14">
        <v>601</v>
      </c>
      <c r="C122" s="15" t="s">
        <v>21</v>
      </c>
      <c r="D122" s="19">
        <v>13</v>
      </c>
      <c r="E122" s="19" t="s">
        <v>212</v>
      </c>
      <c r="F122" s="16" t="s">
        <v>17</v>
      </c>
      <c r="G122" s="16" t="s">
        <v>21</v>
      </c>
      <c r="H122" s="15" t="s">
        <v>66</v>
      </c>
      <c r="I122" s="16" t="s">
        <v>28</v>
      </c>
      <c r="J122" s="53">
        <v>38453.89</v>
      </c>
    </row>
    <row r="123" spans="1:10" ht="37.5" x14ac:dyDescent="0.3">
      <c r="A123" s="41" t="s">
        <v>34</v>
      </c>
      <c r="B123" s="14">
        <v>601</v>
      </c>
      <c r="C123" s="15" t="s">
        <v>21</v>
      </c>
      <c r="D123" s="19">
        <v>13</v>
      </c>
      <c r="E123" s="19" t="s">
        <v>212</v>
      </c>
      <c r="F123" s="16" t="s">
        <v>17</v>
      </c>
      <c r="G123" s="16" t="s">
        <v>21</v>
      </c>
      <c r="H123" s="15" t="s">
        <v>66</v>
      </c>
      <c r="I123" s="16" t="s">
        <v>35</v>
      </c>
      <c r="J123" s="53">
        <v>4358.4799999999996</v>
      </c>
    </row>
    <row r="124" spans="1:10" x14ac:dyDescent="0.3">
      <c r="A124" s="54" t="s">
        <v>36</v>
      </c>
      <c r="B124" s="14">
        <v>601</v>
      </c>
      <c r="C124" s="15" t="s">
        <v>21</v>
      </c>
      <c r="D124" s="19">
        <v>13</v>
      </c>
      <c r="E124" s="19" t="s">
        <v>212</v>
      </c>
      <c r="F124" s="16" t="s">
        <v>17</v>
      </c>
      <c r="G124" s="16" t="s">
        <v>21</v>
      </c>
      <c r="H124" s="15" t="s">
        <v>66</v>
      </c>
      <c r="I124" s="16" t="s">
        <v>37</v>
      </c>
      <c r="J124" s="53">
        <v>193.48</v>
      </c>
    </row>
    <row r="125" spans="1:10" x14ac:dyDescent="0.3">
      <c r="A125" s="54" t="s">
        <v>395</v>
      </c>
      <c r="B125" s="14">
        <v>601</v>
      </c>
      <c r="C125" s="15" t="s">
        <v>21</v>
      </c>
      <c r="D125" s="19">
        <v>13</v>
      </c>
      <c r="E125" s="19" t="s">
        <v>212</v>
      </c>
      <c r="F125" s="16" t="s">
        <v>17</v>
      </c>
      <c r="G125" s="16" t="s">
        <v>42</v>
      </c>
      <c r="H125" s="15" t="s">
        <v>18</v>
      </c>
      <c r="I125" s="16" t="s">
        <v>19</v>
      </c>
      <c r="J125" s="53">
        <f>J126</f>
        <v>25133.62</v>
      </c>
    </row>
    <row r="126" spans="1:10" ht="37.5" x14ac:dyDescent="0.3">
      <c r="A126" s="54" t="s">
        <v>392</v>
      </c>
      <c r="B126" s="14">
        <v>601</v>
      </c>
      <c r="C126" s="15" t="s">
        <v>21</v>
      </c>
      <c r="D126" s="19">
        <v>13</v>
      </c>
      <c r="E126" s="19" t="s">
        <v>212</v>
      </c>
      <c r="F126" s="16" t="s">
        <v>17</v>
      </c>
      <c r="G126" s="16" t="s">
        <v>42</v>
      </c>
      <c r="H126" s="15" t="s">
        <v>393</v>
      </c>
      <c r="I126" s="16" t="s">
        <v>19</v>
      </c>
      <c r="J126" s="53">
        <f>J127+J128</f>
        <v>25133.62</v>
      </c>
    </row>
    <row r="127" spans="1:10" ht="37.5" x14ac:dyDescent="0.3">
      <c r="A127" s="41" t="s">
        <v>34</v>
      </c>
      <c r="B127" s="14">
        <v>601</v>
      </c>
      <c r="C127" s="15" t="s">
        <v>21</v>
      </c>
      <c r="D127" s="19">
        <v>13</v>
      </c>
      <c r="E127" s="19" t="s">
        <v>212</v>
      </c>
      <c r="F127" s="16" t="s">
        <v>17</v>
      </c>
      <c r="G127" s="16" t="s">
        <v>42</v>
      </c>
      <c r="H127" s="15" t="s">
        <v>393</v>
      </c>
      <c r="I127" s="16" t="s">
        <v>35</v>
      </c>
      <c r="J127" s="53">
        <v>24900.95</v>
      </c>
    </row>
    <row r="128" spans="1:10" x14ac:dyDescent="0.3">
      <c r="A128" s="54" t="s">
        <v>36</v>
      </c>
      <c r="B128" s="14">
        <v>601</v>
      </c>
      <c r="C128" s="15" t="s">
        <v>21</v>
      </c>
      <c r="D128" s="19">
        <v>13</v>
      </c>
      <c r="E128" s="16" t="s">
        <v>212</v>
      </c>
      <c r="F128" s="16" t="s">
        <v>17</v>
      </c>
      <c r="G128" s="16" t="s">
        <v>42</v>
      </c>
      <c r="H128" s="15" t="s">
        <v>393</v>
      </c>
      <c r="I128" s="16" t="s">
        <v>37</v>
      </c>
      <c r="J128" s="53">
        <v>232.67</v>
      </c>
    </row>
    <row r="129" spans="1:10" ht="56.25" x14ac:dyDescent="0.3">
      <c r="A129" s="66" t="s">
        <v>319</v>
      </c>
      <c r="B129" s="13" t="s">
        <v>206</v>
      </c>
      <c r="C129" s="12" t="s">
        <v>21</v>
      </c>
      <c r="D129" s="18">
        <v>13</v>
      </c>
      <c r="E129" s="13" t="s">
        <v>251</v>
      </c>
      <c r="F129" s="13" t="s">
        <v>17</v>
      </c>
      <c r="G129" s="13" t="s">
        <v>16</v>
      </c>
      <c r="H129" s="12" t="s">
        <v>18</v>
      </c>
      <c r="I129" s="13" t="s">
        <v>19</v>
      </c>
      <c r="J129" s="52">
        <f>J130+J149</f>
        <v>160</v>
      </c>
    </row>
    <row r="130" spans="1:10" ht="56.25" x14ac:dyDescent="0.3">
      <c r="A130" s="64" t="s">
        <v>482</v>
      </c>
      <c r="B130" s="16" t="s">
        <v>206</v>
      </c>
      <c r="C130" s="15" t="s">
        <v>21</v>
      </c>
      <c r="D130" s="19">
        <v>13</v>
      </c>
      <c r="E130" s="16" t="s">
        <v>251</v>
      </c>
      <c r="F130" s="16" t="s">
        <v>25</v>
      </c>
      <c r="G130" s="16" t="s">
        <v>16</v>
      </c>
      <c r="H130" s="15" t="s">
        <v>18</v>
      </c>
      <c r="I130" s="16" t="s">
        <v>19</v>
      </c>
      <c r="J130" s="53">
        <f>J131+J134+J137+J140+J143+J146</f>
        <v>60</v>
      </c>
    </row>
    <row r="131" spans="1:10" ht="37.5" x14ac:dyDescent="0.3">
      <c r="A131" s="64" t="s">
        <v>483</v>
      </c>
      <c r="B131" s="16" t="s">
        <v>206</v>
      </c>
      <c r="C131" s="15" t="s">
        <v>21</v>
      </c>
      <c r="D131" s="19">
        <v>13</v>
      </c>
      <c r="E131" s="16" t="s">
        <v>251</v>
      </c>
      <c r="F131" s="16" t="s">
        <v>25</v>
      </c>
      <c r="G131" s="16" t="s">
        <v>21</v>
      </c>
      <c r="H131" s="15" t="s">
        <v>18</v>
      </c>
      <c r="I131" s="16" t="s">
        <v>19</v>
      </c>
      <c r="J131" s="53">
        <f>J132</f>
        <v>15</v>
      </c>
    </row>
    <row r="132" spans="1:10" ht="37.5" x14ac:dyDescent="0.3">
      <c r="A132" s="64" t="s">
        <v>487</v>
      </c>
      <c r="B132" s="16" t="s">
        <v>206</v>
      </c>
      <c r="C132" s="15" t="s">
        <v>21</v>
      </c>
      <c r="D132" s="19">
        <v>13</v>
      </c>
      <c r="E132" s="16" t="s">
        <v>251</v>
      </c>
      <c r="F132" s="16" t="s">
        <v>25</v>
      </c>
      <c r="G132" s="16" t="s">
        <v>21</v>
      </c>
      <c r="H132" s="15" t="s">
        <v>484</v>
      </c>
      <c r="I132" s="16" t="s">
        <v>19</v>
      </c>
      <c r="J132" s="53">
        <f>J133</f>
        <v>15</v>
      </c>
    </row>
    <row r="133" spans="1:10" ht="37.5" x14ac:dyDescent="0.3">
      <c r="A133" s="41" t="s">
        <v>34</v>
      </c>
      <c r="B133" s="16" t="s">
        <v>206</v>
      </c>
      <c r="C133" s="15" t="s">
        <v>21</v>
      </c>
      <c r="D133" s="19">
        <v>13</v>
      </c>
      <c r="E133" s="16" t="s">
        <v>251</v>
      </c>
      <c r="F133" s="16" t="s">
        <v>25</v>
      </c>
      <c r="G133" s="16" t="s">
        <v>21</v>
      </c>
      <c r="H133" s="15" t="s">
        <v>484</v>
      </c>
      <c r="I133" s="16" t="s">
        <v>35</v>
      </c>
      <c r="J133" s="53">
        <v>15</v>
      </c>
    </row>
    <row r="134" spans="1:10" ht="37.5" x14ac:dyDescent="0.3">
      <c r="A134" s="64" t="s">
        <v>490</v>
      </c>
      <c r="B134" s="16" t="s">
        <v>206</v>
      </c>
      <c r="C134" s="15" t="s">
        <v>21</v>
      </c>
      <c r="D134" s="19">
        <v>13</v>
      </c>
      <c r="E134" s="16" t="s">
        <v>251</v>
      </c>
      <c r="F134" s="16" t="s">
        <v>25</v>
      </c>
      <c r="G134" s="16" t="s">
        <v>42</v>
      </c>
      <c r="H134" s="15" t="s">
        <v>18</v>
      </c>
      <c r="I134" s="16" t="s">
        <v>19</v>
      </c>
      <c r="J134" s="53">
        <f>J135</f>
        <v>25</v>
      </c>
    </row>
    <row r="135" spans="1:10" x14ac:dyDescent="0.3">
      <c r="A135" s="64" t="s">
        <v>488</v>
      </c>
      <c r="B135" s="16" t="s">
        <v>206</v>
      </c>
      <c r="C135" s="15" t="s">
        <v>21</v>
      </c>
      <c r="D135" s="19">
        <v>13</v>
      </c>
      <c r="E135" s="16" t="s">
        <v>251</v>
      </c>
      <c r="F135" s="16" t="s">
        <v>25</v>
      </c>
      <c r="G135" s="16" t="s">
        <v>42</v>
      </c>
      <c r="H135" s="15" t="s">
        <v>485</v>
      </c>
      <c r="I135" s="16" t="s">
        <v>19</v>
      </c>
      <c r="J135" s="53">
        <f>J136</f>
        <v>25</v>
      </c>
    </row>
    <row r="136" spans="1:10" ht="37.5" x14ac:dyDescent="0.3">
      <c r="A136" s="41" t="s">
        <v>34</v>
      </c>
      <c r="B136" s="16" t="s">
        <v>206</v>
      </c>
      <c r="C136" s="15" t="s">
        <v>21</v>
      </c>
      <c r="D136" s="19">
        <v>13</v>
      </c>
      <c r="E136" s="16" t="s">
        <v>251</v>
      </c>
      <c r="F136" s="16" t="s">
        <v>25</v>
      </c>
      <c r="G136" s="16" t="s">
        <v>42</v>
      </c>
      <c r="H136" s="15" t="s">
        <v>485</v>
      </c>
      <c r="I136" s="16" t="s">
        <v>35</v>
      </c>
      <c r="J136" s="53">
        <v>25</v>
      </c>
    </row>
    <row r="137" spans="1:10" x14ac:dyDescent="0.3">
      <c r="A137" s="64" t="s">
        <v>489</v>
      </c>
      <c r="B137" s="16" t="s">
        <v>206</v>
      </c>
      <c r="C137" s="15" t="s">
        <v>21</v>
      </c>
      <c r="D137" s="19">
        <v>13</v>
      </c>
      <c r="E137" s="16" t="s">
        <v>251</v>
      </c>
      <c r="F137" s="16" t="s">
        <v>25</v>
      </c>
      <c r="G137" s="16" t="s">
        <v>23</v>
      </c>
      <c r="H137" s="15" t="s">
        <v>18</v>
      </c>
      <c r="I137" s="16" t="s">
        <v>19</v>
      </c>
      <c r="J137" s="53">
        <f>J138</f>
        <v>5</v>
      </c>
    </row>
    <row r="138" spans="1:10" ht="24.6" customHeight="1" x14ac:dyDescent="0.3">
      <c r="A138" s="41" t="s">
        <v>491</v>
      </c>
      <c r="B138" s="16" t="s">
        <v>206</v>
      </c>
      <c r="C138" s="15" t="s">
        <v>21</v>
      </c>
      <c r="D138" s="19">
        <v>13</v>
      </c>
      <c r="E138" s="16" t="s">
        <v>251</v>
      </c>
      <c r="F138" s="16" t="s">
        <v>25</v>
      </c>
      <c r="G138" s="16" t="s">
        <v>23</v>
      </c>
      <c r="H138" s="15" t="s">
        <v>486</v>
      </c>
      <c r="I138" s="16" t="s">
        <v>19</v>
      </c>
      <c r="J138" s="53">
        <f>J139</f>
        <v>5</v>
      </c>
    </row>
    <row r="139" spans="1:10" ht="24.6" customHeight="1" x14ac:dyDescent="0.3">
      <c r="A139" s="41" t="s">
        <v>34</v>
      </c>
      <c r="B139" s="16" t="s">
        <v>206</v>
      </c>
      <c r="C139" s="15" t="s">
        <v>21</v>
      </c>
      <c r="D139" s="19">
        <v>13</v>
      </c>
      <c r="E139" s="16" t="s">
        <v>251</v>
      </c>
      <c r="F139" s="16" t="s">
        <v>25</v>
      </c>
      <c r="G139" s="16" t="s">
        <v>23</v>
      </c>
      <c r="H139" s="15" t="s">
        <v>486</v>
      </c>
      <c r="I139" s="16" t="s">
        <v>35</v>
      </c>
      <c r="J139" s="53">
        <v>5</v>
      </c>
    </row>
    <row r="140" spans="1:10" ht="37.5" x14ac:dyDescent="0.3">
      <c r="A140" s="41" t="s">
        <v>493</v>
      </c>
      <c r="B140" s="16" t="s">
        <v>206</v>
      </c>
      <c r="C140" s="15" t="s">
        <v>21</v>
      </c>
      <c r="D140" s="19">
        <v>13</v>
      </c>
      <c r="E140" s="16" t="s">
        <v>251</v>
      </c>
      <c r="F140" s="16" t="s">
        <v>25</v>
      </c>
      <c r="G140" s="16" t="s">
        <v>51</v>
      </c>
      <c r="H140" s="15" t="s">
        <v>18</v>
      </c>
      <c r="I140" s="16" t="s">
        <v>19</v>
      </c>
      <c r="J140" s="53">
        <f>J141</f>
        <v>10</v>
      </c>
    </row>
    <row r="141" spans="1:10" x14ac:dyDescent="0.3">
      <c r="A141" s="41" t="s">
        <v>492</v>
      </c>
      <c r="B141" s="16" t="s">
        <v>206</v>
      </c>
      <c r="C141" s="15" t="s">
        <v>21</v>
      </c>
      <c r="D141" s="19">
        <v>13</v>
      </c>
      <c r="E141" s="16" t="s">
        <v>251</v>
      </c>
      <c r="F141" s="16" t="s">
        <v>25</v>
      </c>
      <c r="G141" s="16" t="s">
        <v>51</v>
      </c>
      <c r="H141" s="15" t="s">
        <v>494</v>
      </c>
      <c r="I141" s="16" t="s">
        <v>19</v>
      </c>
      <c r="J141" s="53">
        <f>J142</f>
        <v>10</v>
      </c>
    </row>
    <row r="142" spans="1:10" ht="37.5" x14ac:dyDescent="0.3">
      <c r="A142" s="41" t="s">
        <v>34</v>
      </c>
      <c r="B142" s="16" t="s">
        <v>206</v>
      </c>
      <c r="C142" s="15" t="s">
        <v>21</v>
      </c>
      <c r="D142" s="19">
        <v>13</v>
      </c>
      <c r="E142" s="16" t="s">
        <v>251</v>
      </c>
      <c r="F142" s="16" t="s">
        <v>25</v>
      </c>
      <c r="G142" s="16" t="s">
        <v>51</v>
      </c>
      <c r="H142" s="15" t="s">
        <v>494</v>
      </c>
      <c r="I142" s="16" t="s">
        <v>35</v>
      </c>
      <c r="J142" s="53">
        <v>10</v>
      </c>
    </row>
    <row r="143" spans="1:10" ht="56.25" x14ac:dyDescent="0.3">
      <c r="A143" s="64" t="s">
        <v>496</v>
      </c>
      <c r="B143" s="16" t="s">
        <v>206</v>
      </c>
      <c r="C143" s="15" t="s">
        <v>21</v>
      </c>
      <c r="D143" s="19">
        <v>13</v>
      </c>
      <c r="E143" s="16" t="s">
        <v>251</v>
      </c>
      <c r="F143" s="16" t="s">
        <v>25</v>
      </c>
      <c r="G143" s="16" t="s">
        <v>67</v>
      </c>
      <c r="H143" s="15" t="s">
        <v>18</v>
      </c>
      <c r="I143" s="16" t="s">
        <v>19</v>
      </c>
      <c r="J143" s="53">
        <f>J144</f>
        <v>0</v>
      </c>
    </row>
    <row r="144" spans="1:10" ht="37.5" x14ac:dyDescent="0.3">
      <c r="A144" s="64" t="s">
        <v>497</v>
      </c>
      <c r="B144" s="16" t="s">
        <v>206</v>
      </c>
      <c r="C144" s="15" t="s">
        <v>21</v>
      </c>
      <c r="D144" s="19">
        <v>13</v>
      </c>
      <c r="E144" s="16" t="s">
        <v>251</v>
      </c>
      <c r="F144" s="16" t="s">
        <v>25</v>
      </c>
      <c r="G144" s="16" t="s">
        <v>67</v>
      </c>
      <c r="H144" s="15" t="s">
        <v>495</v>
      </c>
      <c r="I144" s="16" t="s">
        <v>19</v>
      </c>
      <c r="J144" s="53">
        <f>J145</f>
        <v>0</v>
      </c>
    </row>
    <row r="145" spans="1:10" ht="37.5" x14ac:dyDescent="0.3">
      <c r="A145" s="41" t="s">
        <v>34</v>
      </c>
      <c r="B145" s="16" t="s">
        <v>206</v>
      </c>
      <c r="C145" s="15" t="s">
        <v>21</v>
      </c>
      <c r="D145" s="19">
        <v>13</v>
      </c>
      <c r="E145" s="16" t="s">
        <v>251</v>
      </c>
      <c r="F145" s="16" t="s">
        <v>25</v>
      </c>
      <c r="G145" s="16" t="s">
        <v>67</v>
      </c>
      <c r="H145" s="15" t="s">
        <v>495</v>
      </c>
      <c r="I145" s="16" t="s">
        <v>35</v>
      </c>
      <c r="J145" s="53">
        <v>0</v>
      </c>
    </row>
    <row r="146" spans="1:10" ht="37.5" x14ac:dyDescent="0.3">
      <c r="A146" s="41" t="s">
        <v>587</v>
      </c>
      <c r="B146" s="16" t="s">
        <v>206</v>
      </c>
      <c r="C146" s="15" t="s">
        <v>21</v>
      </c>
      <c r="D146" s="19">
        <v>13</v>
      </c>
      <c r="E146" s="16" t="s">
        <v>251</v>
      </c>
      <c r="F146" s="16" t="s">
        <v>25</v>
      </c>
      <c r="G146" s="16" t="s">
        <v>64</v>
      </c>
      <c r="H146" s="15" t="s">
        <v>18</v>
      </c>
      <c r="I146" s="16" t="s">
        <v>19</v>
      </c>
      <c r="J146" s="53">
        <f>J147</f>
        <v>5</v>
      </c>
    </row>
    <row r="147" spans="1:10" ht="37.5" x14ac:dyDescent="0.3">
      <c r="A147" s="41" t="s">
        <v>588</v>
      </c>
      <c r="B147" s="16" t="s">
        <v>206</v>
      </c>
      <c r="C147" s="15" t="s">
        <v>21</v>
      </c>
      <c r="D147" s="19">
        <v>13</v>
      </c>
      <c r="E147" s="16" t="s">
        <v>251</v>
      </c>
      <c r="F147" s="16" t="s">
        <v>25</v>
      </c>
      <c r="G147" s="16" t="s">
        <v>64</v>
      </c>
      <c r="H147" s="15" t="s">
        <v>586</v>
      </c>
      <c r="I147" s="16" t="s">
        <v>19</v>
      </c>
      <c r="J147" s="53">
        <f>J148</f>
        <v>5</v>
      </c>
    </row>
    <row r="148" spans="1:10" ht="37.5" x14ac:dyDescent="0.3">
      <c r="A148" s="41" t="s">
        <v>34</v>
      </c>
      <c r="B148" s="16" t="s">
        <v>206</v>
      </c>
      <c r="C148" s="15" t="s">
        <v>21</v>
      </c>
      <c r="D148" s="19">
        <v>13</v>
      </c>
      <c r="E148" s="16" t="s">
        <v>251</v>
      </c>
      <c r="F148" s="16" t="s">
        <v>25</v>
      </c>
      <c r="G148" s="16" t="s">
        <v>64</v>
      </c>
      <c r="H148" s="15" t="s">
        <v>586</v>
      </c>
      <c r="I148" s="16" t="s">
        <v>35</v>
      </c>
      <c r="J148" s="53">
        <v>5</v>
      </c>
    </row>
    <row r="149" spans="1:10" ht="37.5" x14ac:dyDescent="0.3">
      <c r="A149" s="64" t="s">
        <v>498</v>
      </c>
      <c r="B149" s="16" t="s">
        <v>206</v>
      </c>
      <c r="C149" s="15" t="s">
        <v>21</v>
      </c>
      <c r="D149" s="19">
        <v>13</v>
      </c>
      <c r="E149" s="16" t="s">
        <v>251</v>
      </c>
      <c r="F149" s="16" t="s">
        <v>82</v>
      </c>
      <c r="G149" s="16" t="s">
        <v>16</v>
      </c>
      <c r="H149" s="15" t="s">
        <v>18</v>
      </c>
      <c r="I149" s="16" t="s">
        <v>19</v>
      </c>
      <c r="J149" s="53">
        <f>J150+J153</f>
        <v>100</v>
      </c>
    </row>
    <row r="150" spans="1:10" ht="37.5" x14ac:dyDescent="0.3">
      <c r="A150" s="64" t="s">
        <v>499</v>
      </c>
      <c r="B150" s="16" t="s">
        <v>206</v>
      </c>
      <c r="C150" s="15" t="s">
        <v>21</v>
      </c>
      <c r="D150" s="19">
        <v>13</v>
      </c>
      <c r="E150" s="16" t="s">
        <v>251</v>
      </c>
      <c r="F150" s="16" t="s">
        <v>82</v>
      </c>
      <c r="G150" s="16" t="s">
        <v>21</v>
      </c>
      <c r="H150" s="15" t="s">
        <v>18</v>
      </c>
      <c r="I150" s="16" t="s">
        <v>19</v>
      </c>
      <c r="J150" s="53">
        <f>J151</f>
        <v>45</v>
      </c>
    </row>
    <row r="151" spans="1:10" ht="37.5" x14ac:dyDescent="0.3">
      <c r="A151" s="64" t="s">
        <v>501</v>
      </c>
      <c r="B151" s="16" t="s">
        <v>206</v>
      </c>
      <c r="C151" s="15" t="s">
        <v>21</v>
      </c>
      <c r="D151" s="19">
        <v>13</v>
      </c>
      <c r="E151" s="16" t="s">
        <v>251</v>
      </c>
      <c r="F151" s="16" t="s">
        <v>82</v>
      </c>
      <c r="G151" s="16" t="s">
        <v>21</v>
      </c>
      <c r="H151" s="15" t="s">
        <v>500</v>
      </c>
      <c r="I151" s="16" t="s">
        <v>19</v>
      </c>
      <c r="J151" s="53">
        <f>J152</f>
        <v>45</v>
      </c>
    </row>
    <row r="152" spans="1:10" ht="37.5" x14ac:dyDescent="0.3">
      <c r="A152" s="41" t="s">
        <v>34</v>
      </c>
      <c r="B152" s="16" t="s">
        <v>206</v>
      </c>
      <c r="C152" s="15" t="s">
        <v>21</v>
      </c>
      <c r="D152" s="19">
        <v>13</v>
      </c>
      <c r="E152" s="16" t="s">
        <v>251</v>
      </c>
      <c r="F152" s="16" t="s">
        <v>82</v>
      </c>
      <c r="G152" s="16" t="s">
        <v>21</v>
      </c>
      <c r="H152" s="15" t="s">
        <v>500</v>
      </c>
      <c r="I152" s="16" t="s">
        <v>35</v>
      </c>
      <c r="J152" s="53">
        <v>45</v>
      </c>
    </row>
    <row r="153" spans="1:10" ht="37.5" x14ac:dyDescent="0.3">
      <c r="A153" s="41" t="s">
        <v>507</v>
      </c>
      <c r="B153" s="16" t="s">
        <v>206</v>
      </c>
      <c r="C153" s="15" t="s">
        <v>21</v>
      </c>
      <c r="D153" s="19">
        <v>13</v>
      </c>
      <c r="E153" s="16" t="s">
        <v>251</v>
      </c>
      <c r="F153" s="16" t="s">
        <v>82</v>
      </c>
      <c r="G153" s="16" t="s">
        <v>23</v>
      </c>
      <c r="H153" s="15" t="s">
        <v>18</v>
      </c>
      <c r="I153" s="16" t="s">
        <v>19</v>
      </c>
      <c r="J153" s="53">
        <f>J154</f>
        <v>55</v>
      </c>
    </row>
    <row r="154" spans="1:10" x14ac:dyDescent="0.3">
      <c r="A154" s="41" t="s">
        <v>506</v>
      </c>
      <c r="B154" s="16" t="s">
        <v>206</v>
      </c>
      <c r="C154" s="15" t="s">
        <v>21</v>
      </c>
      <c r="D154" s="19">
        <v>13</v>
      </c>
      <c r="E154" s="16" t="s">
        <v>251</v>
      </c>
      <c r="F154" s="16" t="s">
        <v>82</v>
      </c>
      <c r="G154" s="16" t="s">
        <v>23</v>
      </c>
      <c r="H154" s="15" t="s">
        <v>505</v>
      </c>
      <c r="I154" s="16" t="s">
        <v>19</v>
      </c>
      <c r="J154" s="53">
        <f>J155</f>
        <v>55</v>
      </c>
    </row>
    <row r="155" spans="1:10" ht="37.5" x14ac:dyDescent="0.3">
      <c r="A155" s="41" t="s">
        <v>34</v>
      </c>
      <c r="B155" s="16" t="s">
        <v>206</v>
      </c>
      <c r="C155" s="15" t="s">
        <v>21</v>
      </c>
      <c r="D155" s="19">
        <v>13</v>
      </c>
      <c r="E155" s="16" t="s">
        <v>251</v>
      </c>
      <c r="F155" s="16" t="s">
        <v>82</v>
      </c>
      <c r="G155" s="16" t="s">
        <v>23</v>
      </c>
      <c r="H155" s="15" t="s">
        <v>505</v>
      </c>
      <c r="I155" s="16" t="s">
        <v>35</v>
      </c>
      <c r="J155" s="53">
        <v>55</v>
      </c>
    </row>
    <row r="156" spans="1:10" ht="37.5" x14ac:dyDescent="0.3">
      <c r="A156" s="60" t="s">
        <v>411</v>
      </c>
      <c r="B156" s="11">
        <v>601</v>
      </c>
      <c r="C156" s="18" t="s">
        <v>21</v>
      </c>
      <c r="D156" s="18">
        <v>13</v>
      </c>
      <c r="E156" s="13" t="s">
        <v>85</v>
      </c>
      <c r="F156" s="13" t="s">
        <v>17</v>
      </c>
      <c r="G156" s="13" t="s">
        <v>16</v>
      </c>
      <c r="H156" s="12" t="s">
        <v>18</v>
      </c>
      <c r="I156" s="13" t="s">
        <v>19</v>
      </c>
      <c r="J156" s="52">
        <f>J157+J162+J165+J168</f>
        <v>763.04</v>
      </c>
    </row>
    <row r="157" spans="1:10" ht="56.25" x14ac:dyDescent="0.3">
      <c r="A157" s="41" t="s">
        <v>412</v>
      </c>
      <c r="B157" s="14">
        <v>601</v>
      </c>
      <c r="C157" s="19" t="s">
        <v>21</v>
      </c>
      <c r="D157" s="19">
        <v>13</v>
      </c>
      <c r="E157" s="16" t="s">
        <v>85</v>
      </c>
      <c r="F157" s="16" t="s">
        <v>17</v>
      </c>
      <c r="G157" s="16" t="s">
        <v>21</v>
      </c>
      <c r="H157" s="15" t="s">
        <v>18</v>
      </c>
      <c r="I157" s="16" t="s">
        <v>19</v>
      </c>
      <c r="J157" s="53">
        <f>J158+J160</f>
        <v>462.74</v>
      </c>
    </row>
    <row r="158" spans="1:10" ht="56.25" x14ac:dyDescent="0.3">
      <c r="A158" s="67" t="s">
        <v>421</v>
      </c>
      <c r="B158" s="14">
        <v>601</v>
      </c>
      <c r="C158" s="19" t="s">
        <v>21</v>
      </c>
      <c r="D158" s="19">
        <v>13</v>
      </c>
      <c r="E158" s="16" t="s">
        <v>85</v>
      </c>
      <c r="F158" s="16" t="s">
        <v>17</v>
      </c>
      <c r="G158" s="16" t="s">
        <v>21</v>
      </c>
      <c r="H158" s="15" t="s">
        <v>131</v>
      </c>
      <c r="I158" s="16" t="s">
        <v>19</v>
      </c>
      <c r="J158" s="53">
        <f>J159</f>
        <v>30</v>
      </c>
    </row>
    <row r="159" spans="1:10" ht="37.5" x14ac:dyDescent="0.3">
      <c r="A159" s="41" t="s">
        <v>34</v>
      </c>
      <c r="B159" s="14">
        <v>601</v>
      </c>
      <c r="C159" s="15" t="s">
        <v>21</v>
      </c>
      <c r="D159" s="19">
        <v>13</v>
      </c>
      <c r="E159" s="16" t="s">
        <v>85</v>
      </c>
      <c r="F159" s="16" t="s">
        <v>17</v>
      </c>
      <c r="G159" s="16" t="s">
        <v>21</v>
      </c>
      <c r="H159" s="15" t="s">
        <v>131</v>
      </c>
      <c r="I159" s="16" t="s">
        <v>35</v>
      </c>
      <c r="J159" s="53">
        <v>30</v>
      </c>
    </row>
    <row r="160" spans="1:10" ht="37.5" x14ac:dyDescent="0.3">
      <c r="A160" s="102" t="s">
        <v>497</v>
      </c>
      <c r="B160" s="14">
        <v>601</v>
      </c>
      <c r="C160" s="15" t="s">
        <v>21</v>
      </c>
      <c r="D160" s="19">
        <v>13</v>
      </c>
      <c r="E160" s="16" t="s">
        <v>85</v>
      </c>
      <c r="F160" s="16" t="s">
        <v>17</v>
      </c>
      <c r="G160" s="16" t="s">
        <v>21</v>
      </c>
      <c r="H160" s="15" t="s">
        <v>495</v>
      </c>
      <c r="I160" s="16" t="s">
        <v>19</v>
      </c>
      <c r="J160" s="53">
        <f>J161</f>
        <v>432.74</v>
      </c>
    </row>
    <row r="161" spans="1:10" ht="37.5" x14ac:dyDescent="0.3">
      <c r="A161" s="41" t="s">
        <v>34</v>
      </c>
      <c r="B161" s="14">
        <v>601</v>
      </c>
      <c r="C161" s="15" t="s">
        <v>21</v>
      </c>
      <c r="D161" s="19">
        <v>13</v>
      </c>
      <c r="E161" s="16" t="s">
        <v>85</v>
      </c>
      <c r="F161" s="16" t="s">
        <v>17</v>
      </c>
      <c r="G161" s="16" t="s">
        <v>21</v>
      </c>
      <c r="H161" s="15" t="s">
        <v>495</v>
      </c>
      <c r="I161" s="16" t="s">
        <v>35</v>
      </c>
      <c r="J161" s="53">
        <v>432.74</v>
      </c>
    </row>
    <row r="162" spans="1:10" ht="37.5" x14ac:dyDescent="0.3">
      <c r="A162" s="68" t="s">
        <v>352</v>
      </c>
      <c r="B162" s="14">
        <v>601</v>
      </c>
      <c r="C162" s="19" t="s">
        <v>21</v>
      </c>
      <c r="D162" s="19">
        <v>13</v>
      </c>
      <c r="E162" s="16" t="s">
        <v>85</v>
      </c>
      <c r="F162" s="16" t="s">
        <v>17</v>
      </c>
      <c r="G162" s="16" t="s">
        <v>42</v>
      </c>
      <c r="H162" s="15" t="s">
        <v>18</v>
      </c>
      <c r="I162" s="16" t="s">
        <v>19</v>
      </c>
      <c r="J162" s="53">
        <f>J163</f>
        <v>105.3</v>
      </c>
    </row>
    <row r="163" spans="1:10" ht="37.5" x14ac:dyDescent="0.3">
      <c r="A163" s="68" t="s">
        <v>334</v>
      </c>
      <c r="B163" s="14">
        <v>601</v>
      </c>
      <c r="C163" s="19" t="s">
        <v>21</v>
      </c>
      <c r="D163" s="19">
        <v>13</v>
      </c>
      <c r="E163" s="16" t="s">
        <v>85</v>
      </c>
      <c r="F163" s="16" t="s">
        <v>17</v>
      </c>
      <c r="G163" s="16" t="s">
        <v>42</v>
      </c>
      <c r="H163" s="15" t="s">
        <v>317</v>
      </c>
      <c r="I163" s="16" t="s">
        <v>19</v>
      </c>
      <c r="J163" s="53">
        <f>J164</f>
        <v>105.3</v>
      </c>
    </row>
    <row r="164" spans="1:10" ht="37.5" x14ac:dyDescent="0.3">
      <c r="A164" s="41" t="s">
        <v>34</v>
      </c>
      <c r="B164" s="14">
        <v>601</v>
      </c>
      <c r="C164" s="15" t="s">
        <v>21</v>
      </c>
      <c r="D164" s="19">
        <v>13</v>
      </c>
      <c r="E164" s="16" t="s">
        <v>85</v>
      </c>
      <c r="F164" s="16" t="s">
        <v>17</v>
      </c>
      <c r="G164" s="16" t="s">
        <v>42</v>
      </c>
      <c r="H164" s="15" t="s">
        <v>317</v>
      </c>
      <c r="I164" s="16" t="s">
        <v>35</v>
      </c>
      <c r="J164" s="53">
        <v>105.3</v>
      </c>
    </row>
    <row r="165" spans="1:10" x14ac:dyDescent="0.3">
      <c r="A165" s="41" t="s">
        <v>601</v>
      </c>
      <c r="B165" s="14">
        <v>601</v>
      </c>
      <c r="C165" s="15" t="s">
        <v>21</v>
      </c>
      <c r="D165" s="19">
        <v>13</v>
      </c>
      <c r="E165" s="16" t="s">
        <v>85</v>
      </c>
      <c r="F165" s="16" t="s">
        <v>17</v>
      </c>
      <c r="G165" s="16" t="s">
        <v>23</v>
      </c>
      <c r="H165" s="15" t="s">
        <v>18</v>
      </c>
      <c r="I165" s="16" t="s">
        <v>19</v>
      </c>
      <c r="J165" s="53">
        <f>J166</f>
        <v>145</v>
      </c>
    </row>
    <row r="166" spans="1:10" ht="37.5" x14ac:dyDescent="0.3">
      <c r="A166" s="41" t="s">
        <v>602</v>
      </c>
      <c r="B166" s="14">
        <v>601</v>
      </c>
      <c r="C166" s="15" t="s">
        <v>21</v>
      </c>
      <c r="D166" s="19">
        <v>13</v>
      </c>
      <c r="E166" s="16" t="s">
        <v>85</v>
      </c>
      <c r="F166" s="16" t="s">
        <v>17</v>
      </c>
      <c r="G166" s="16" t="s">
        <v>23</v>
      </c>
      <c r="H166" s="15" t="s">
        <v>600</v>
      </c>
      <c r="I166" s="16" t="s">
        <v>19</v>
      </c>
      <c r="J166" s="53">
        <f>J167</f>
        <v>145</v>
      </c>
    </row>
    <row r="167" spans="1:10" ht="37.5" x14ac:dyDescent="0.3">
      <c r="A167" s="41" t="s">
        <v>34</v>
      </c>
      <c r="B167" s="14">
        <v>601</v>
      </c>
      <c r="C167" s="15" t="s">
        <v>21</v>
      </c>
      <c r="D167" s="19">
        <v>13</v>
      </c>
      <c r="E167" s="16" t="s">
        <v>85</v>
      </c>
      <c r="F167" s="16" t="s">
        <v>17</v>
      </c>
      <c r="G167" s="16" t="s">
        <v>23</v>
      </c>
      <c r="H167" s="15" t="s">
        <v>600</v>
      </c>
      <c r="I167" s="16" t="s">
        <v>35</v>
      </c>
      <c r="J167" s="53">
        <v>145</v>
      </c>
    </row>
    <row r="168" spans="1:10" ht="37.5" x14ac:dyDescent="0.3">
      <c r="A168" s="41" t="s">
        <v>708</v>
      </c>
      <c r="B168" s="14">
        <v>601</v>
      </c>
      <c r="C168" s="15" t="s">
        <v>21</v>
      </c>
      <c r="D168" s="19">
        <v>13</v>
      </c>
      <c r="E168" s="16" t="s">
        <v>85</v>
      </c>
      <c r="F168" s="16" t="s">
        <v>17</v>
      </c>
      <c r="G168" s="16" t="s">
        <v>51</v>
      </c>
      <c r="H168" s="15" t="s">
        <v>18</v>
      </c>
      <c r="I168" s="16" t="s">
        <v>19</v>
      </c>
      <c r="J168" s="53">
        <f>J169</f>
        <v>50</v>
      </c>
    </row>
    <row r="169" spans="1:10" x14ac:dyDescent="0.3">
      <c r="A169" s="41" t="s">
        <v>709</v>
      </c>
      <c r="B169" s="14">
        <v>601</v>
      </c>
      <c r="C169" s="15" t="s">
        <v>21</v>
      </c>
      <c r="D169" s="19">
        <v>13</v>
      </c>
      <c r="E169" s="16" t="s">
        <v>85</v>
      </c>
      <c r="F169" s="16" t="s">
        <v>17</v>
      </c>
      <c r="G169" s="16" t="s">
        <v>51</v>
      </c>
      <c r="H169" s="15" t="s">
        <v>707</v>
      </c>
      <c r="I169" s="16" t="s">
        <v>19</v>
      </c>
      <c r="J169" s="53">
        <f>J170</f>
        <v>50</v>
      </c>
    </row>
    <row r="170" spans="1:10" ht="37.5" x14ac:dyDescent="0.3">
      <c r="A170" s="41" t="s">
        <v>34</v>
      </c>
      <c r="B170" s="14">
        <v>601</v>
      </c>
      <c r="C170" s="15" t="s">
        <v>21</v>
      </c>
      <c r="D170" s="19">
        <v>13</v>
      </c>
      <c r="E170" s="16" t="s">
        <v>85</v>
      </c>
      <c r="F170" s="16" t="s">
        <v>17</v>
      </c>
      <c r="G170" s="16" t="s">
        <v>51</v>
      </c>
      <c r="H170" s="15" t="s">
        <v>707</v>
      </c>
      <c r="I170" s="16" t="s">
        <v>35</v>
      </c>
      <c r="J170" s="53">
        <v>50</v>
      </c>
    </row>
    <row r="171" spans="1:10" ht="37.5" x14ac:dyDescent="0.3">
      <c r="A171" s="60" t="s">
        <v>203</v>
      </c>
      <c r="B171" s="11">
        <v>601</v>
      </c>
      <c r="C171" s="18" t="s">
        <v>21</v>
      </c>
      <c r="D171" s="18">
        <v>13</v>
      </c>
      <c r="E171" s="13" t="s">
        <v>190</v>
      </c>
      <c r="F171" s="13" t="s">
        <v>17</v>
      </c>
      <c r="G171" s="13" t="s">
        <v>16</v>
      </c>
      <c r="H171" s="12" t="s">
        <v>18</v>
      </c>
      <c r="I171" s="13" t="s">
        <v>19</v>
      </c>
      <c r="J171" s="52">
        <f>J172</f>
        <v>70</v>
      </c>
    </row>
    <row r="172" spans="1:10" ht="37.5" x14ac:dyDescent="0.3">
      <c r="A172" s="69" t="s">
        <v>383</v>
      </c>
      <c r="B172" s="14">
        <v>601</v>
      </c>
      <c r="C172" s="19" t="s">
        <v>21</v>
      </c>
      <c r="D172" s="19">
        <v>13</v>
      </c>
      <c r="E172" s="16" t="s">
        <v>190</v>
      </c>
      <c r="F172" s="16" t="s">
        <v>17</v>
      </c>
      <c r="G172" s="16" t="s">
        <v>16</v>
      </c>
      <c r="H172" s="15" t="s">
        <v>68</v>
      </c>
      <c r="I172" s="16" t="s">
        <v>19</v>
      </c>
      <c r="J172" s="53">
        <f>J173</f>
        <v>70</v>
      </c>
    </row>
    <row r="173" spans="1:10" ht="37.5" x14ac:dyDescent="0.3">
      <c r="A173" s="41" t="s">
        <v>34</v>
      </c>
      <c r="B173" s="14">
        <v>601</v>
      </c>
      <c r="C173" s="15" t="s">
        <v>21</v>
      </c>
      <c r="D173" s="19">
        <v>13</v>
      </c>
      <c r="E173" s="16" t="s">
        <v>190</v>
      </c>
      <c r="F173" s="16" t="s">
        <v>17</v>
      </c>
      <c r="G173" s="16" t="s">
        <v>16</v>
      </c>
      <c r="H173" s="15" t="s">
        <v>68</v>
      </c>
      <c r="I173" s="16" t="s">
        <v>35</v>
      </c>
      <c r="J173" s="53">
        <v>70</v>
      </c>
    </row>
    <row r="174" spans="1:10" x14ac:dyDescent="0.3">
      <c r="A174" s="42" t="s">
        <v>455</v>
      </c>
      <c r="B174" s="11">
        <v>601</v>
      </c>
      <c r="C174" s="12" t="s">
        <v>42</v>
      </c>
      <c r="D174" s="13" t="s">
        <v>16</v>
      </c>
      <c r="E174" s="13" t="s">
        <v>16</v>
      </c>
      <c r="F174" s="13" t="s">
        <v>17</v>
      </c>
      <c r="G174" s="13" t="s">
        <v>16</v>
      </c>
      <c r="H174" s="12" t="s">
        <v>18</v>
      </c>
      <c r="I174" s="13" t="s">
        <v>19</v>
      </c>
      <c r="J174" s="52">
        <f>J175</f>
        <v>0</v>
      </c>
    </row>
    <row r="175" spans="1:10" x14ac:dyDescent="0.3">
      <c r="A175" s="41" t="s">
        <v>456</v>
      </c>
      <c r="B175" s="11">
        <v>601</v>
      </c>
      <c r="C175" s="12" t="s">
        <v>42</v>
      </c>
      <c r="D175" s="13" t="s">
        <v>23</v>
      </c>
      <c r="E175" s="13" t="s">
        <v>16</v>
      </c>
      <c r="F175" s="13" t="s">
        <v>17</v>
      </c>
      <c r="G175" s="13" t="s">
        <v>16</v>
      </c>
      <c r="H175" s="12" t="s">
        <v>18</v>
      </c>
      <c r="I175" s="13" t="s">
        <v>19</v>
      </c>
      <c r="J175" s="53">
        <f>J176</f>
        <v>0</v>
      </c>
    </row>
    <row r="176" spans="1:10" ht="37.5" x14ac:dyDescent="0.3">
      <c r="A176" s="70" t="s">
        <v>440</v>
      </c>
      <c r="B176" s="15" t="s">
        <v>206</v>
      </c>
      <c r="C176" s="15" t="s">
        <v>42</v>
      </c>
      <c r="D176" s="16" t="s">
        <v>23</v>
      </c>
      <c r="E176" s="14">
        <v>98</v>
      </c>
      <c r="F176" s="14">
        <v>0</v>
      </c>
      <c r="G176" s="16" t="s">
        <v>16</v>
      </c>
      <c r="H176" s="15" t="s">
        <v>18</v>
      </c>
      <c r="I176" s="16" t="s">
        <v>19</v>
      </c>
      <c r="J176" s="53">
        <f>J177</f>
        <v>0</v>
      </c>
    </row>
    <row r="177" spans="1:10" x14ac:dyDescent="0.3">
      <c r="A177" s="71" t="s">
        <v>457</v>
      </c>
      <c r="B177" s="15" t="s">
        <v>206</v>
      </c>
      <c r="C177" s="15" t="s">
        <v>42</v>
      </c>
      <c r="D177" s="16" t="s">
        <v>23</v>
      </c>
      <c r="E177" s="14">
        <v>98</v>
      </c>
      <c r="F177" s="14">
        <v>1</v>
      </c>
      <c r="G177" s="16" t="s">
        <v>16</v>
      </c>
      <c r="H177" s="15" t="s">
        <v>18</v>
      </c>
      <c r="I177" s="16" t="s">
        <v>19</v>
      </c>
      <c r="J177" s="53">
        <f>J178</f>
        <v>0</v>
      </c>
    </row>
    <row r="178" spans="1:10" ht="56.25" x14ac:dyDescent="0.3">
      <c r="A178" s="68" t="s">
        <v>458</v>
      </c>
      <c r="B178" s="15" t="s">
        <v>206</v>
      </c>
      <c r="C178" s="15" t="s">
        <v>42</v>
      </c>
      <c r="D178" s="16" t="s">
        <v>23</v>
      </c>
      <c r="E178" s="14">
        <v>98</v>
      </c>
      <c r="F178" s="14">
        <v>1</v>
      </c>
      <c r="G178" s="16" t="s">
        <v>16</v>
      </c>
      <c r="H178" s="15" t="s">
        <v>459</v>
      </c>
      <c r="I178" s="16" t="s">
        <v>19</v>
      </c>
      <c r="J178" s="53">
        <f>J179</f>
        <v>0</v>
      </c>
    </row>
    <row r="179" spans="1:10" x14ac:dyDescent="0.3">
      <c r="A179" s="54" t="s">
        <v>36</v>
      </c>
      <c r="B179" s="15" t="s">
        <v>206</v>
      </c>
      <c r="C179" s="15" t="s">
        <v>42</v>
      </c>
      <c r="D179" s="16" t="s">
        <v>23</v>
      </c>
      <c r="E179" s="14">
        <v>98</v>
      </c>
      <c r="F179" s="14">
        <v>1</v>
      </c>
      <c r="G179" s="16" t="s">
        <v>16</v>
      </c>
      <c r="H179" s="15" t="s">
        <v>459</v>
      </c>
      <c r="I179" s="16" t="s">
        <v>35</v>
      </c>
      <c r="J179" s="53">
        <v>0</v>
      </c>
    </row>
    <row r="180" spans="1:10" x14ac:dyDescent="0.3">
      <c r="A180" s="42" t="s">
        <v>72</v>
      </c>
      <c r="B180" s="14">
        <v>601</v>
      </c>
      <c r="C180" s="15" t="s">
        <v>23</v>
      </c>
      <c r="D180" s="13" t="s">
        <v>16</v>
      </c>
      <c r="E180" s="13" t="s">
        <v>16</v>
      </c>
      <c r="F180" s="13" t="s">
        <v>17</v>
      </c>
      <c r="G180" s="13" t="s">
        <v>16</v>
      </c>
      <c r="H180" s="12" t="s">
        <v>18</v>
      </c>
      <c r="I180" s="13" t="s">
        <v>19</v>
      </c>
      <c r="J180" s="52">
        <f>J181</f>
        <v>6799.8200000000006</v>
      </c>
    </row>
    <row r="181" spans="1:10" ht="37.5" x14ac:dyDescent="0.3">
      <c r="A181" s="41" t="s">
        <v>369</v>
      </c>
      <c r="B181" s="14">
        <v>601</v>
      </c>
      <c r="C181" s="15" t="s">
        <v>23</v>
      </c>
      <c r="D181" s="16">
        <v>10</v>
      </c>
      <c r="E181" s="16" t="s">
        <v>16</v>
      </c>
      <c r="F181" s="16" t="s">
        <v>17</v>
      </c>
      <c r="G181" s="16" t="s">
        <v>16</v>
      </c>
      <c r="H181" s="15" t="s">
        <v>18</v>
      </c>
      <c r="I181" s="16" t="s">
        <v>19</v>
      </c>
      <c r="J181" s="53">
        <f>J182</f>
        <v>6799.8200000000006</v>
      </c>
    </row>
    <row r="182" spans="1:10" ht="75" x14ac:dyDescent="0.3">
      <c r="A182" s="58" t="s">
        <v>264</v>
      </c>
      <c r="B182" s="14">
        <v>601</v>
      </c>
      <c r="C182" s="15" t="s">
        <v>23</v>
      </c>
      <c r="D182" s="16">
        <v>10</v>
      </c>
      <c r="E182" s="19" t="s">
        <v>23</v>
      </c>
      <c r="F182" s="16" t="s">
        <v>17</v>
      </c>
      <c r="G182" s="16" t="s">
        <v>16</v>
      </c>
      <c r="H182" s="15" t="s">
        <v>18</v>
      </c>
      <c r="I182" s="16" t="s">
        <v>19</v>
      </c>
      <c r="J182" s="53">
        <f>J183+J188</f>
        <v>6799.8200000000006</v>
      </c>
    </row>
    <row r="183" spans="1:10" ht="37.5" x14ac:dyDescent="0.3">
      <c r="A183" s="41" t="s">
        <v>208</v>
      </c>
      <c r="B183" s="14">
        <v>601</v>
      </c>
      <c r="C183" s="15" t="s">
        <v>23</v>
      </c>
      <c r="D183" s="16">
        <v>10</v>
      </c>
      <c r="E183" s="19" t="s">
        <v>23</v>
      </c>
      <c r="F183" s="16" t="s">
        <v>17</v>
      </c>
      <c r="G183" s="16" t="s">
        <v>21</v>
      </c>
      <c r="H183" s="15" t="s">
        <v>18</v>
      </c>
      <c r="I183" s="16" t="s">
        <v>19</v>
      </c>
      <c r="J183" s="53">
        <f>J184</f>
        <v>6019.8200000000006</v>
      </c>
    </row>
    <row r="184" spans="1:10" ht="37.5" x14ac:dyDescent="0.3">
      <c r="A184" s="41" t="s">
        <v>65</v>
      </c>
      <c r="B184" s="14">
        <v>601</v>
      </c>
      <c r="C184" s="15" t="s">
        <v>23</v>
      </c>
      <c r="D184" s="16">
        <v>10</v>
      </c>
      <c r="E184" s="16" t="s">
        <v>23</v>
      </c>
      <c r="F184" s="16" t="s">
        <v>17</v>
      </c>
      <c r="G184" s="16" t="s">
        <v>21</v>
      </c>
      <c r="H184" s="15" t="s">
        <v>66</v>
      </c>
      <c r="I184" s="16" t="s">
        <v>19</v>
      </c>
      <c r="J184" s="53">
        <f>J185+J186+J187</f>
        <v>6019.8200000000006</v>
      </c>
    </row>
    <row r="185" spans="1:10" ht="75" x14ac:dyDescent="0.3">
      <c r="A185" s="41" t="s">
        <v>33</v>
      </c>
      <c r="B185" s="14">
        <v>601</v>
      </c>
      <c r="C185" s="15" t="s">
        <v>23</v>
      </c>
      <c r="D185" s="16">
        <v>10</v>
      </c>
      <c r="E185" s="16" t="s">
        <v>23</v>
      </c>
      <c r="F185" s="16" t="s">
        <v>17</v>
      </c>
      <c r="G185" s="16" t="s">
        <v>21</v>
      </c>
      <c r="H185" s="15" t="s">
        <v>66</v>
      </c>
      <c r="I185" s="16" t="s">
        <v>28</v>
      </c>
      <c r="J185" s="53">
        <v>5029.8</v>
      </c>
    </row>
    <row r="186" spans="1:10" ht="37.5" x14ac:dyDescent="0.3">
      <c r="A186" s="41" t="s">
        <v>34</v>
      </c>
      <c r="B186" s="14">
        <v>601</v>
      </c>
      <c r="C186" s="15" t="s">
        <v>23</v>
      </c>
      <c r="D186" s="16">
        <v>10</v>
      </c>
      <c r="E186" s="16" t="s">
        <v>23</v>
      </c>
      <c r="F186" s="16" t="s">
        <v>17</v>
      </c>
      <c r="G186" s="16" t="s">
        <v>21</v>
      </c>
      <c r="H186" s="15" t="s">
        <v>66</v>
      </c>
      <c r="I186" s="16" t="s">
        <v>35</v>
      </c>
      <c r="J186" s="53">
        <v>986.42</v>
      </c>
    </row>
    <row r="187" spans="1:10" x14ac:dyDescent="0.3">
      <c r="A187" s="41" t="s">
        <v>36</v>
      </c>
      <c r="B187" s="14">
        <v>601</v>
      </c>
      <c r="C187" s="15" t="s">
        <v>23</v>
      </c>
      <c r="D187" s="16">
        <v>10</v>
      </c>
      <c r="E187" s="16" t="s">
        <v>23</v>
      </c>
      <c r="F187" s="16" t="s">
        <v>17</v>
      </c>
      <c r="G187" s="16" t="s">
        <v>21</v>
      </c>
      <c r="H187" s="15" t="s">
        <v>66</v>
      </c>
      <c r="I187" s="16" t="s">
        <v>37</v>
      </c>
      <c r="J187" s="72">
        <v>3.6</v>
      </c>
    </row>
    <row r="188" spans="1:10" ht="37.5" x14ac:dyDescent="0.3">
      <c r="A188" s="58" t="s">
        <v>177</v>
      </c>
      <c r="B188" s="14">
        <v>601</v>
      </c>
      <c r="C188" s="15" t="s">
        <v>23</v>
      </c>
      <c r="D188" s="16">
        <v>10</v>
      </c>
      <c r="E188" s="19" t="s">
        <v>23</v>
      </c>
      <c r="F188" s="16" t="s">
        <v>17</v>
      </c>
      <c r="G188" s="16" t="s">
        <v>42</v>
      </c>
      <c r="H188" s="15" t="s">
        <v>18</v>
      </c>
      <c r="I188" s="16" t="s">
        <v>19</v>
      </c>
      <c r="J188" s="53">
        <f>J189+J191</f>
        <v>780</v>
      </c>
    </row>
    <row r="189" spans="1:10" ht="75" x14ac:dyDescent="0.3">
      <c r="A189" s="73" t="s">
        <v>204</v>
      </c>
      <c r="B189" s="14">
        <v>601</v>
      </c>
      <c r="C189" s="15" t="s">
        <v>23</v>
      </c>
      <c r="D189" s="16">
        <v>10</v>
      </c>
      <c r="E189" s="19" t="s">
        <v>23</v>
      </c>
      <c r="F189" s="16" t="s">
        <v>17</v>
      </c>
      <c r="G189" s="16" t="s">
        <v>42</v>
      </c>
      <c r="H189" s="15" t="s">
        <v>360</v>
      </c>
      <c r="I189" s="16" t="s">
        <v>19</v>
      </c>
      <c r="J189" s="53">
        <f>J190</f>
        <v>770</v>
      </c>
    </row>
    <row r="190" spans="1:10" ht="37.5" x14ac:dyDescent="0.3">
      <c r="A190" s="41" t="s">
        <v>34</v>
      </c>
      <c r="B190" s="14">
        <v>601</v>
      </c>
      <c r="C190" s="15" t="s">
        <v>23</v>
      </c>
      <c r="D190" s="16">
        <v>10</v>
      </c>
      <c r="E190" s="19" t="s">
        <v>23</v>
      </c>
      <c r="F190" s="16" t="s">
        <v>17</v>
      </c>
      <c r="G190" s="16" t="s">
        <v>42</v>
      </c>
      <c r="H190" s="15" t="s">
        <v>360</v>
      </c>
      <c r="I190" s="16" t="s">
        <v>35</v>
      </c>
      <c r="J190" s="53">
        <v>770</v>
      </c>
    </row>
    <row r="191" spans="1:10" ht="75" x14ac:dyDescent="0.3">
      <c r="A191" s="58" t="s">
        <v>262</v>
      </c>
      <c r="B191" s="16" t="s">
        <v>206</v>
      </c>
      <c r="C191" s="15" t="s">
        <v>23</v>
      </c>
      <c r="D191" s="15">
        <v>10</v>
      </c>
      <c r="E191" s="19" t="s">
        <v>23</v>
      </c>
      <c r="F191" s="16" t="s">
        <v>17</v>
      </c>
      <c r="G191" s="16" t="s">
        <v>16</v>
      </c>
      <c r="H191" s="15" t="s">
        <v>18</v>
      </c>
      <c r="I191" s="16" t="s">
        <v>19</v>
      </c>
      <c r="J191" s="53">
        <f t="shared" ref="J191:J193" si="3">J192</f>
        <v>10</v>
      </c>
    </row>
    <row r="192" spans="1:10" ht="37.5" x14ac:dyDescent="0.3">
      <c r="A192" s="58" t="s">
        <v>177</v>
      </c>
      <c r="B192" s="16" t="s">
        <v>206</v>
      </c>
      <c r="C192" s="15" t="s">
        <v>23</v>
      </c>
      <c r="D192" s="15">
        <v>10</v>
      </c>
      <c r="E192" s="19" t="s">
        <v>23</v>
      </c>
      <c r="F192" s="16" t="s">
        <v>17</v>
      </c>
      <c r="G192" s="16" t="s">
        <v>42</v>
      </c>
      <c r="H192" s="15" t="s">
        <v>18</v>
      </c>
      <c r="I192" s="16" t="s">
        <v>19</v>
      </c>
      <c r="J192" s="53">
        <f t="shared" si="3"/>
        <v>10</v>
      </c>
    </row>
    <row r="193" spans="1:10" x14ac:dyDescent="0.3">
      <c r="A193" s="41" t="s">
        <v>296</v>
      </c>
      <c r="B193" s="16" t="s">
        <v>206</v>
      </c>
      <c r="C193" s="15" t="s">
        <v>23</v>
      </c>
      <c r="D193" s="15">
        <v>10</v>
      </c>
      <c r="E193" s="19" t="s">
        <v>23</v>
      </c>
      <c r="F193" s="16" t="s">
        <v>17</v>
      </c>
      <c r="G193" s="16" t="s">
        <v>42</v>
      </c>
      <c r="H193" s="15" t="s">
        <v>295</v>
      </c>
      <c r="I193" s="16" t="s">
        <v>19</v>
      </c>
      <c r="J193" s="53">
        <f t="shared" si="3"/>
        <v>10</v>
      </c>
    </row>
    <row r="194" spans="1:10" ht="37.5" x14ac:dyDescent="0.3">
      <c r="A194" s="41" t="s">
        <v>34</v>
      </c>
      <c r="B194" s="16" t="s">
        <v>206</v>
      </c>
      <c r="C194" s="15" t="s">
        <v>23</v>
      </c>
      <c r="D194" s="15">
        <v>10</v>
      </c>
      <c r="E194" s="19" t="s">
        <v>23</v>
      </c>
      <c r="F194" s="16" t="s">
        <v>17</v>
      </c>
      <c r="G194" s="16" t="s">
        <v>42</v>
      </c>
      <c r="H194" s="15" t="s">
        <v>295</v>
      </c>
      <c r="I194" s="16" t="s">
        <v>35</v>
      </c>
      <c r="J194" s="53">
        <v>10</v>
      </c>
    </row>
    <row r="195" spans="1:10" x14ac:dyDescent="0.3">
      <c r="A195" s="60" t="s">
        <v>74</v>
      </c>
      <c r="B195" s="14">
        <v>601</v>
      </c>
      <c r="C195" s="18" t="s">
        <v>51</v>
      </c>
      <c r="D195" s="12" t="s">
        <v>16</v>
      </c>
      <c r="E195" s="18" t="s">
        <v>16</v>
      </c>
      <c r="F195" s="13" t="s">
        <v>17</v>
      </c>
      <c r="G195" s="13" t="s">
        <v>16</v>
      </c>
      <c r="H195" s="12" t="s">
        <v>18</v>
      </c>
      <c r="I195" s="13" t="s">
        <v>19</v>
      </c>
      <c r="J195" s="74">
        <f>J196+J217</f>
        <v>88701.540000000023</v>
      </c>
    </row>
    <row r="196" spans="1:10" x14ac:dyDescent="0.3">
      <c r="A196" s="41" t="s">
        <v>75</v>
      </c>
      <c r="B196" s="14">
        <v>601</v>
      </c>
      <c r="C196" s="15" t="s">
        <v>51</v>
      </c>
      <c r="D196" s="16" t="s">
        <v>97</v>
      </c>
      <c r="E196" s="19" t="s">
        <v>16</v>
      </c>
      <c r="F196" s="16" t="s">
        <v>17</v>
      </c>
      <c r="G196" s="16" t="s">
        <v>16</v>
      </c>
      <c r="H196" s="15" t="s">
        <v>18</v>
      </c>
      <c r="I196" s="16" t="s">
        <v>19</v>
      </c>
      <c r="J196" s="72">
        <f>J197</f>
        <v>87612.580000000016</v>
      </c>
    </row>
    <row r="197" spans="1:10" ht="56.25" x14ac:dyDescent="0.3">
      <c r="A197" s="58" t="s">
        <v>294</v>
      </c>
      <c r="B197" s="14">
        <v>601</v>
      </c>
      <c r="C197" s="15" t="s">
        <v>51</v>
      </c>
      <c r="D197" s="16" t="s">
        <v>97</v>
      </c>
      <c r="E197" s="19" t="s">
        <v>51</v>
      </c>
      <c r="F197" s="16" t="s">
        <v>17</v>
      </c>
      <c r="G197" s="16" t="s">
        <v>16</v>
      </c>
      <c r="H197" s="15" t="s">
        <v>18</v>
      </c>
      <c r="I197" s="16" t="s">
        <v>19</v>
      </c>
      <c r="J197" s="53">
        <f>J198+J208+J202</f>
        <v>87612.580000000016</v>
      </c>
    </row>
    <row r="198" spans="1:10" ht="56.25" x14ac:dyDescent="0.3">
      <c r="A198" s="58" t="s">
        <v>286</v>
      </c>
      <c r="B198" s="14">
        <v>601</v>
      </c>
      <c r="C198" s="15" t="s">
        <v>51</v>
      </c>
      <c r="D198" s="16" t="s">
        <v>97</v>
      </c>
      <c r="E198" s="19" t="s">
        <v>51</v>
      </c>
      <c r="F198" s="16" t="s">
        <v>25</v>
      </c>
      <c r="G198" s="16" t="s">
        <v>16</v>
      </c>
      <c r="H198" s="15" t="s">
        <v>18</v>
      </c>
      <c r="I198" s="16" t="s">
        <v>19</v>
      </c>
      <c r="J198" s="53">
        <f t="shared" ref="J198:J200" si="4">J199</f>
        <v>11589.5</v>
      </c>
    </row>
    <row r="199" spans="1:10" ht="37.5" x14ac:dyDescent="0.3">
      <c r="A199" s="58" t="s">
        <v>315</v>
      </c>
      <c r="B199" s="14">
        <v>601</v>
      </c>
      <c r="C199" s="15" t="s">
        <v>51</v>
      </c>
      <c r="D199" s="16" t="s">
        <v>97</v>
      </c>
      <c r="E199" s="19" t="s">
        <v>51</v>
      </c>
      <c r="F199" s="16" t="s">
        <v>25</v>
      </c>
      <c r="G199" s="16" t="s">
        <v>21</v>
      </c>
      <c r="H199" s="15" t="s">
        <v>18</v>
      </c>
      <c r="I199" s="16" t="s">
        <v>19</v>
      </c>
      <c r="J199" s="53">
        <f t="shared" si="4"/>
        <v>11589.5</v>
      </c>
    </row>
    <row r="200" spans="1:10" ht="37.5" x14ac:dyDescent="0.3">
      <c r="A200" s="41" t="s">
        <v>287</v>
      </c>
      <c r="B200" s="14">
        <v>601</v>
      </c>
      <c r="C200" s="15" t="s">
        <v>51</v>
      </c>
      <c r="D200" s="16" t="s">
        <v>97</v>
      </c>
      <c r="E200" s="19" t="s">
        <v>51</v>
      </c>
      <c r="F200" s="16" t="s">
        <v>25</v>
      </c>
      <c r="G200" s="16" t="s">
        <v>21</v>
      </c>
      <c r="H200" s="15" t="s">
        <v>235</v>
      </c>
      <c r="I200" s="16" t="s">
        <v>19</v>
      </c>
      <c r="J200" s="53">
        <f t="shared" si="4"/>
        <v>11589.5</v>
      </c>
    </row>
    <row r="201" spans="1:10" ht="37.5" x14ac:dyDescent="0.3">
      <c r="A201" s="41" t="s">
        <v>34</v>
      </c>
      <c r="B201" s="14">
        <v>601</v>
      </c>
      <c r="C201" s="15" t="s">
        <v>51</v>
      </c>
      <c r="D201" s="16" t="s">
        <v>97</v>
      </c>
      <c r="E201" s="19" t="s">
        <v>51</v>
      </c>
      <c r="F201" s="16" t="s">
        <v>25</v>
      </c>
      <c r="G201" s="16" t="s">
        <v>21</v>
      </c>
      <c r="H201" s="15" t="s">
        <v>235</v>
      </c>
      <c r="I201" s="16" t="s">
        <v>35</v>
      </c>
      <c r="J201" s="53">
        <v>11589.5</v>
      </c>
    </row>
    <row r="202" spans="1:10" ht="37.5" x14ac:dyDescent="0.3">
      <c r="A202" s="41" t="s">
        <v>426</v>
      </c>
      <c r="B202" s="16" t="s">
        <v>206</v>
      </c>
      <c r="C202" s="19" t="s">
        <v>51</v>
      </c>
      <c r="D202" s="16" t="s">
        <v>97</v>
      </c>
      <c r="E202" s="19" t="s">
        <v>51</v>
      </c>
      <c r="F202" s="16" t="s">
        <v>82</v>
      </c>
      <c r="G202" s="16" t="s">
        <v>16</v>
      </c>
      <c r="H202" s="15" t="s">
        <v>18</v>
      </c>
      <c r="I202" s="16" t="s">
        <v>19</v>
      </c>
      <c r="J202" s="53">
        <f>J203</f>
        <v>2621.38</v>
      </c>
    </row>
    <row r="203" spans="1:10" x14ac:dyDescent="0.3">
      <c r="A203" s="41" t="s">
        <v>427</v>
      </c>
      <c r="B203" s="16" t="s">
        <v>206</v>
      </c>
      <c r="C203" s="19" t="s">
        <v>51</v>
      </c>
      <c r="D203" s="16" t="s">
        <v>97</v>
      </c>
      <c r="E203" s="19" t="s">
        <v>51</v>
      </c>
      <c r="F203" s="16" t="s">
        <v>82</v>
      </c>
      <c r="G203" s="16" t="s">
        <v>67</v>
      </c>
      <c r="H203" s="15" t="s">
        <v>18</v>
      </c>
      <c r="I203" s="16" t="s">
        <v>19</v>
      </c>
      <c r="J203" s="53">
        <f>J204+J206</f>
        <v>2621.38</v>
      </c>
    </row>
    <row r="204" spans="1:10" ht="56.25" x14ac:dyDescent="0.3">
      <c r="A204" s="70" t="s">
        <v>523</v>
      </c>
      <c r="B204" s="16" t="s">
        <v>206</v>
      </c>
      <c r="C204" s="19" t="s">
        <v>51</v>
      </c>
      <c r="D204" s="16" t="s">
        <v>97</v>
      </c>
      <c r="E204" s="19" t="s">
        <v>51</v>
      </c>
      <c r="F204" s="16" t="s">
        <v>82</v>
      </c>
      <c r="G204" s="16" t="s">
        <v>67</v>
      </c>
      <c r="H204" s="15" t="s">
        <v>451</v>
      </c>
      <c r="I204" s="16" t="s">
        <v>19</v>
      </c>
      <c r="J204" s="53">
        <f>J205</f>
        <v>2423.38</v>
      </c>
    </row>
    <row r="205" spans="1:10" ht="37.5" x14ac:dyDescent="0.3">
      <c r="A205" s="41" t="s">
        <v>34</v>
      </c>
      <c r="B205" s="16" t="s">
        <v>206</v>
      </c>
      <c r="C205" s="19" t="s">
        <v>51</v>
      </c>
      <c r="D205" s="16" t="s">
        <v>97</v>
      </c>
      <c r="E205" s="19" t="s">
        <v>51</v>
      </c>
      <c r="F205" s="16" t="s">
        <v>82</v>
      </c>
      <c r="G205" s="16" t="s">
        <v>67</v>
      </c>
      <c r="H205" s="15" t="s">
        <v>451</v>
      </c>
      <c r="I205" s="16" t="s">
        <v>35</v>
      </c>
      <c r="J205" s="53">
        <v>2423.38</v>
      </c>
    </row>
    <row r="206" spans="1:10" ht="75" x14ac:dyDescent="0.3">
      <c r="A206" s="70" t="s">
        <v>524</v>
      </c>
      <c r="B206" s="16" t="s">
        <v>206</v>
      </c>
      <c r="C206" s="19" t="s">
        <v>51</v>
      </c>
      <c r="D206" s="16" t="s">
        <v>97</v>
      </c>
      <c r="E206" s="19" t="s">
        <v>51</v>
      </c>
      <c r="F206" s="16" t="s">
        <v>82</v>
      </c>
      <c r="G206" s="16" t="s">
        <v>67</v>
      </c>
      <c r="H206" s="15" t="s">
        <v>452</v>
      </c>
      <c r="I206" s="16" t="s">
        <v>19</v>
      </c>
      <c r="J206" s="53">
        <f>J207</f>
        <v>198</v>
      </c>
    </row>
    <row r="207" spans="1:10" ht="37.5" x14ac:dyDescent="0.3">
      <c r="A207" s="41" t="s">
        <v>34</v>
      </c>
      <c r="B207" s="16" t="s">
        <v>206</v>
      </c>
      <c r="C207" s="19" t="s">
        <v>51</v>
      </c>
      <c r="D207" s="16" t="s">
        <v>97</v>
      </c>
      <c r="E207" s="19" t="s">
        <v>51</v>
      </c>
      <c r="F207" s="16" t="s">
        <v>82</v>
      </c>
      <c r="G207" s="16" t="s">
        <v>67</v>
      </c>
      <c r="H207" s="15" t="s">
        <v>452</v>
      </c>
      <c r="I207" s="16" t="s">
        <v>35</v>
      </c>
      <c r="J207" s="53">
        <v>198</v>
      </c>
    </row>
    <row r="208" spans="1:10" ht="37.5" x14ac:dyDescent="0.3">
      <c r="A208" s="41" t="s">
        <v>285</v>
      </c>
      <c r="B208" s="14">
        <v>601</v>
      </c>
      <c r="C208" s="15" t="s">
        <v>51</v>
      </c>
      <c r="D208" s="16" t="s">
        <v>97</v>
      </c>
      <c r="E208" s="19" t="s">
        <v>51</v>
      </c>
      <c r="F208" s="16" t="s">
        <v>9</v>
      </c>
      <c r="G208" s="16" t="s">
        <v>16</v>
      </c>
      <c r="H208" s="15" t="s">
        <v>18</v>
      </c>
      <c r="I208" s="16" t="s">
        <v>19</v>
      </c>
      <c r="J208" s="53">
        <f>J209+J214</f>
        <v>73401.700000000012</v>
      </c>
    </row>
    <row r="209" spans="1:10" ht="37.5" x14ac:dyDescent="0.3">
      <c r="A209" s="41" t="s">
        <v>316</v>
      </c>
      <c r="B209" s="16" t="s">
        <v>206</v>
      </c>
      <c r="C209" s="15" t="s">
        <v>51</v>
      </c>
      <c r="D209" s="16" t="s">
        <v>97</v>
      </c>
      <c r="E209" s="19" t="s">
        <v>51</v>
      </c>
      <c r="F209" s="16" t="s">
        <v>9</v>
      </c>
      <c r="G209" s="16" t="s">
        <v>21</v>
      </c>
      <c r="H209" s="15" t="s">
        <v>18</v>
      </c>
      <c r="I209" s="16" t="s">
        <v>19</v>
      </c>
      <c r="J209" s="53">
        <f>J211+J212</f>
        <v>72685.820000000007</v>
      </c>
    </row>
    <row r="210" spans="1:10" ht="37.5" x14ac:dyDescent="0.3">
      <c r="A210" s="41" t="s">
        <v>288</v>
      </c>
      <c r="B210" s="14">
        <v>601</v>
      </c>
      <c r="C210" s="15" t="s">
        <v>51</v>
      </c>
      <c r="D210" s="16" t="s">
        <v>97</v>
      </c>
      <c r="E210" s="19" t="s">
        <v>51</v>
      </c>
      <c r="F210" s="16" t="s">
        <v>9</v>
      </c>
      <c r="G210" s="16" t="s">
        <v>21</v>
      </c>
      <c r="H210" s="15" t="s">
        <v>234</v>
      </c>
      <c r="I210" s="16" t="s">
        <v>19</v>
      </c>
      <c r="J210" s="53">
        <f>J211</f>
        <v>19653.349999999999</v>
      </c>
    </row>
    <row r="211" spans="1:10" ht="37.5" x14ac:dyDescent="0.3">
      <c r="A211" s="41" t="s">
        <v>34</v>
      </c>
      <c r="B211" s="14">
        <v>601</v>
      </c>
      <c r="C211" s="15" t="s">
        <v>51</v>
      </c>
      <c r="D211" s="16" t="s">
        <v>97</v>
      </c>
      <c r="E211" s="19" t="s">
        <v>51</v>
      </c>
      <c r="F211" s="16" t="s">
        <v>9</v>
      </c>
      <c r="G211" s="16" t="s">
        <v>21</v>
      </c>
      <c r="H211" s="15" t="s">
        <v>234</v>
      </c>
      <c r="I211" s="16" t="s">
        <v>35</v>
      </c>
      <c r="J211" s="53">
        <v>19653.349999999999</v>
      </c>
    </row>
    <row r="212" spans="1:10" ht="56.25" x14ac:dyDescent="0.3">
      <c r="A212" s="75" t="s">
        <v>432</v>
      </c>
      <c r="B212" s="14">
        <v>601</v>
      </c>
      <c r="C212" s="19" t="s">
        <v>51</v>
      </c>
      <c r="D212" s="16" t="s">
        <v>97</v>
      </c>
      <c r="E212" s="19" t="s">
        <v>51</v>
      </c>
      <c r="F212" s="16" t="s">
        <v>9</v>
      </c>
      <c r="G212" s="16" t="s">
        <v>21</v>
      </c>
      <c r="H212" s="15" t="s">
        <v>510</v>
      </c>
      <c r="I212" s="16" t="s">
        <v>19</v>
      </c>
      <c r="J212" s="53">
        <f>J213</f>
        <v>53032.47</v>
      </c>
    </row>
    <row r="213" spans="1:10" ht="37.5" x14ac:dyDescent="0.3">
      <c r="A213" s="41" t="s">
        <v>34</v>
      </c>
      <c r="B213" s="14">
        <v>601</v>
      </c>
      <c r="C213" s="19" t="s">
        <v>51</v>
      </c>
      <c r="D213" s="16" t="s">
        <v>97</v>
      </c>
      <c r="E213" s="19" t="s">
        <v>51</v>
      </c>
      <c r="F213" s="16" t="s">
        <v>9</v>
      </c>
      <c r="G213" s="16" t="s">
        <v>21</v>
      </c>
      <c r="H213" s="15" t="s">
        <v>510</v>
      </c>
      <c r="I213" s="16" t="s">
        <v>35</v>
      </c>
      <c r="J213" s="76">
        <v>53032.47</v>
      </c>
    </row>
    <row r="214" spans="1:10" ht="37.5" x14ac:dyDescent="0.3">
      <c r="A214" s="58" t="s">
        <v>314</v>
      </c>
      <c r="B214" s="14">
        <v>601</v>
      </c>
      <c r="C214" s="19" t="s">
        <v>51</v>
      </c>
      <c r="D214" s="16" t="s">
        <v>97</v>
      </c>
      <c r="E214" s="19" t="s">
        <v>51</v>
      </c>
      <c r="F214" s="16" t="s">
        <v>9</v>
      </c>
      <c r="G214" s="16" t="s">
        <v>42</v>
      </c>
      <c r="H214" s="15" t="s">
        <v>18</v>
      </c>
      <c r="I214" s="16" t="s">
        <v>19</v>
      </c>
      <c r="J214" s="76">
        <f>J215</f>
        <v>715.88</v>
      </c>
    </row>
    <row r="215" spans="1:10" ht="37.5" x14ac:dyDescent="0.3">
      <c r="A215" s="41" t="s">
        <v>288</v>
      </c>
      <c r="B215" s="14">
        <v>601</v>
      </c>
      <c r="C215" s="19" t="s">
        <v>51</v>
      </c>
      <c r="D215" s="16" t="s">
        <v>97</v>
      </c>
      <c r="E215" s="19" t="s">
        <v>51</v>
      </c>
      <c r="F215" s="16" t="s">
        <v>9</v>
      </c>
      <c r="G215" s="16" t="s">
        <v>42</v>
      </c>
      <c r="H215" s="15" t="s">
        <v>234</v>
      </c>
      <c r="I215" s="16" t="s">
        <v>19</v>
      </c>
      <c r="J215" s="76">
        <f>J216</f>
        <v>715.88</v>
      </c>
    </row>
    <row r="216" spans="1:10" ht="37.5" x14ac:dyDescent="0.3">
      <c r="A216" s="41" t="s">
        <v>34</v>
      </c>
      <c r="B216" s="14">
        <v>601</v>
      </c>
      <c r="C216" s="15" t="s">
        <v>51</v>
      </c>
      <c r="D216" s="16" t="s">
        <v>97</v>
      </c>
      <c r="E216" s="19" t="s">
        <v>51</v>
      </c>
      <c r="F216" s="16" t="s">
        <v>9</v>
      </c>
      <c r="G216" s="16" t="s">
        <v>42</v>
      </c>
      <c r="H216" s="15" t="s">
        <v>234</v>
      </c>
      <c r="I216" s="16" t="s">
        <v>35</v>
      </c>
      <c r="J216" s="76">
        <v>715.88</v>
      </c>
    </row>
    <row r="217" spans="1:10" x14ac:dyDescent="0.3">
      <c r="A217" s="41" t="s">
        <v>76</v>
      </c>
      <c r="B217" s="14">
        <v>601</v>
      </c>
      <c r="C217" s="15" t="s">
        <v>51</v>
      </c>
      <c r="D217" s="15" t="s">
        <v>77</v>
      </c>
      <c r="E217" s="19" t="s">
        <v>16</v>
      </c>
      <c r="F217" s="16" t="s">
        <v>17</v>
      </c>
      <c r="G217" s="16" t="s">
        <v>16</v>
      </c>
      <c r="H217" s="15" t="s">
        <v>18</v>
      </c>
      <c r="I217" s="16" t="s">
        <v>19</v>
      </c>
      <c r="J217" s="53">
        <f>J218+J240</f>
        <v>1088.96</v>
      </c>
    </row>
    <row r="218" spans="1:10" ht="37.5" x14ac:dyDescent="0.3">
      <c r="A218" s="58" t="s">
        <v>205</v>
      </c>
      <c r="B218" s="14">
        <v>601</v>
      </c>
      <c r="C218" s="15" t="s">
        <v>51</v>
      </c>
      <c r="D218" s="15" t="s">
        <v>77</v>
      </c>
      <c r="E218" s="19" t="s">
        <v>67</v>
      </c>
      <c r="F218" s="16" t="s">
        <v>17</v>
      </c>
      <c r="G218" s="16" t="s">
        <v>16</v>
      </c>
      <c r="H218" s="15" t="s">
        <v>18</v>
      </c>
      <c r="I218" s="16" t="s">
        <v>19</v>
      </c>
      <c r="J218" s="53">
        <f>J219+J223+J230</f>
        <v>285</v>
      </c>
    </row>
    <row r="219" spans="1:10" ht="37.5" x14ac:dyDescent="0.3">
      <c r="A219" s="41" t="s">
        <v>209</v>
      </c>
      <c r="B219" s="14">
        <v>601</v>
      </c>
      <c r="C219" s="15" t="s">
        <v>51</v>
      </c>
      <c r="D219" s="15" t="s">
        <v>77</v>
      </c>
      <c r="E219" s="16" t="s">
        <v>67</v>
      </c>
      <c r="F219" s="16" t="s">
        <v>25</v>
      </c>
      <c r="G219" s="16" t="s">
        <v>16</v>
      </c>
      <c r="H219" s="15" t="s">
        <v>18</v>
      </c>
      <c r="I219" s="16" t="s">
        <v>19</v>
      </c>
      <c r="J219" s="53">
        <f t="shared" ref="J219:J221" si="5">J220</f>
        <v>10</v>
      </c>
    </row>
    <row r="220" spans="1:10" ht="37.5" x14ac:dyDescent="0.3">
      <c r="A220" s="41" t="s">
        <v>180</v>
      </c>
      <c r="B220" s="14">
        <v>601</v>
      </c>
      <c r="C220" s="15" t="s">
        <v>51</v>
      </c>
      <c r="D220" s="15" t="s">
        <v>77</v>
      </c>
      <c r="E220" s="16" t="s">
        <v>67</v>
      </c>
      <c r="F220" s="16" t="s">
        <v>25</v>
      </c>
      <c r="G220" s="16" t="s">
        <v>21</v>
      </c>
      <c r="H220" s="15" t="s">
        <v>18</v>
      </c>
      <c r="I220" s="16" t="s">
        <v>19</v>
      </c>
      <c r="J220" s="53">
        <f t="shared" si="5"/>
        <v>10</v>
      </c>
    </row>
    <row r="221" spans="1:10" ht="37.5" x14ac:dyDescent="0.3">
      <c r="A221" s="77" t="s">
        <v>83</v>
      </c>
      <c r="B221" s="14">
        <v>601</v>
      </c>
      <c r="C221" s="15" t="s">
        <v>51</v>
      </c>
      <c r="D221" s="15" t="s">
        <v>77</v>
      </c>
      <c r="E221" s="16" t="s">
        <v>67</v>
      </c>
      <c r="F221" s="16" t="s">
        <v>25</v>
      </c>
      <c r="G221" s="16" t="s">
        <v>21</v>
      </c>
      <c r="H221" s="15" t="s">
        <v>84</v>
      </c>
      <c r="I221" s="16" t="s">
        <v>19</v>
      </c>
      <c r="J221" s="53">
        <f t="shared" si="5"/>
        <v>10</v>
      </c>
    </row>
    <row r="222" spans="1:10" ht="37.5" x14ac:dyDescent="0.3">
      <c r="A222" s="41" t="s">
        <v>34</v>
      </c>
      <c r="B222" s="14">
        <v>601</v>
      </c>
      <c r="C222" s="15" t="s">
        <v>51</v>
      </c>
      <c r="D222" s="15" t="s">
        <v>77</v>
      </c>
      <c r="E222" s="16" t="s">
        <v>67</v>
      </c>
      <c r="F222" s="16" t="s">
        <v>25</v>
      </c>
      <c r="G222" s="16" t="s">
        <v>21</v>
      </c>
      <c r="H222" s="15" t="s">
        <v>84</v>
      </c>
      <c r="I222" s="16" t="s">
        <v>35</v>
      </c>
      <c r="J222" s="53">
        <v>10</v>
      </c>
    </row>
    <row r="223" spans="1:10" ht="37.5" x14ac:dyDescent="0.3">
      <c r="A223" s="41" t="s">
        <v>210</v>
      </c>
      <c r="B223" s="14">
        <v>601</v>
      </c>
      <c r="C223" s="15" t="s">
        <v>51</v>
      </c>
      <c r="D223" s="15" t="s">
        <v>77</v>
      </c>
      <c r="E223" s="19" t="s">
        <v>67</v>
      </c>
      <c r="F223" s="16" t="s">
        <v>82</v>
      </c>
      <c r="G223" s="16" t="s">
        <v>16</v>
      </c>
      <c r="H223" s="15" t="s">
        <v>18</v>
      </c>
      <c r="I223" s="16" t="s">
        <v>19</v>
      </c>
      <c r="J223" s="53">
        <f>J224+J227</f>
        <v>250</v>
      </c>
    </row>
    <row r="224" spans="1:10" ht="37.5" x14ac:dyDescent="0.3">
      <c r="A224" s="41" t="s">
        <v>178</v>
      </c>
      <c r="B224" s="14">
        <v>601</v>
      </c>
      <c r="C224" s="15" t="s">
        <v>51</v>
      </c>
      <c r="D224" s="15" t="s">
        <v>77</v>
      </c>
      <c r="E224" s="19" t="s">
        <v>67</v>
      </c>
      <c r="F224" s="16" t="s">
        <v>82</v>
      </c>
      <c r="G224" s="16" t="s">
        <v>21</v>
      </c>
      <c r="H224" s="15" t="s">
        <v>18</v>
      </c>
      <c r="I224" s="16" t="s">
        <v>19</v>
      </c>
      <c r="J224" s="53">
        <f>J225</f>
        <v>200</v>
      </c>
    </row>
    <row r="225" spans="1:10" ht="37.5" x14ac:dyDescent="0.3">
      <c r="A225" s="41" t="s">
        <v>78</v>
      </c>
      <c r="B225" s="14">
        <v>601</v>
      </c>
      <c r="C225" s="15" t="s">
        <v>51</v>
      </c>
      <c r="D225" s="15" t="s">
        <v>77</v>
      </c>
      <c r="E225" s="16" t="s">
        <v>67</v>
      </c>
      <c r="F225" s="16" t="s">
        <v>82</v>
      </c>
      <c r="G225" s="16" t="s">
        <v>21</v>
      </c>
      <c r="H225" s="15" t="s">
        <v>79</v>
      </c>
      <c r="I225" s="16" t="s">
        <v>19</v>
      </c>
      <c r="J225" s="53">
        <f>J226</f>
        <v>200</v>
      </c>
    </row>
    <row r="226" spans="1:10" x14ac:dyDescent="0.3">
      <c r="A226" s="41" t="s">
        <v>36</v>
      </c>
      <c r="B226" s="14">
        <v>601</v>
      </c>
      <c r="C226" s="15" t="s">
        <v>51</v>
      </c>
      <c r="D226" s="15" t="s">
        <v>77</v>
      </c>
      <c r="E226" s="16" t="s">
        <v>67</v>
      </c>
      <c r="F226" s="16" t="s">
        <v>82</v>
      </c>
      <c r="G226" s="16" t="s">
        <v>21</v>
      </c>
      <c r="H226" s="15" t="s">
        <v>79</v>
      </c>
      <c r="I226" s="16" t="s">
        <v>37</v>
      </c>
      <c r="J226" s="53">
        <v>200</v>
      </c>
    </row>
    <row r="227" spans="1:10" ht="37.5" x14ac:dyDescent="0.3">
      <c r="A227" s="41" t="s">
        <v>179</v>
      </c>
      <c r="B227" s="14">
        <v>601</v>
      </c>
      <c r="C227" s="15" t="s">
        <v>51</v>
      </c>
      <c r="D227" s="15" t="s">
        <v>77</v>
      </c>
      <c r="E227" s="19" t="s">
        <v>67</v>
      </c>
      <c r="F227" s="16" t="s">
        <v>82</v>
      </c>
      <c r="G227" s="16" t="s">
        <v>42</v>
      </c>
      <c r="H227" s="15" t="s">
        <v>18</v>
      </c>
      <c r="I227" s="16" t="s">
        <v>19</v>
      </c>
      <c r="J227" s="53">
        <f>J228</f>
        <v>50</v>
      </c>
    </row>
    <row r="228" spans="1:10" ht="56.25" x14ac:dyDescent="0.3">
      <c r="A228" s="78" t="s">
        <v>80</v>
      </c>
      <c r="B228" s="14">
        <v>601</v>
      </c>
      <c r="C228" s="15" t="s">
        <v>51</v>
      </c>
      <c r="D228" s="15" t="s">
        <v>77</v>
      </c>
      <c r="E228" s="16" t="s">
        <v>67</v>
      </c>
      <c r="F228" s="16" t="s">
        <v>82</v>
      </c>
      <c r="G228" s="16" t="s">
        <v>42</v>
      </c>
      <c r="H228" s="15" t="s">
        <v>81</v>
      </c>
      <c r="I228" s="16" t="s">
        <v>19</v>
      </c>
      <c r="J228" s="53">
        <f>J229</f>
        <v>50</v>
      </c>
    </row>
    <row r="229" spans="1:10" ht="37.5" x14ac:dyDescent="0.3">
      <c r="A229" s="41" t="s">
        <v>34</v>
      </c>
      <c r="B229" s="14">
        <v>601</v>
      </c>
      <c r="C229" s="15" t="s">
        <v>51</v>
      </c>
      <c r="D229" s="15" t="s">
        <v>77</v>
      </c>
      <c r="E229" s="16" t="s">
        <v>67</v>
      </c>
      <c r="F229" s="16" t="s">
        <v>82</v>
      </c>
      <c r="G229" s="16" t="s">
        <v>42</v>
      </c>
      <c r="H229" s="15" t="s">
        <v>81</v>
      </c>
      <c r="I229" s="16" t="s">
        <v>35</v>
      </c>
      <c r="J229" s="53">
        <v>50</v>
      </c>
    </row>
    <row r="230" spans="1:10" ht="56.25" x14ac:dyDescent="0.3">
      <c r="A230" s="41" t="s">
        <v>321</v>
      </c>
      <c r="B230" s="14">
        <v>601</v>
      </c>
      <c r="C230" s="15" t="s">
        <v>51</v>
      </c>
      <c r="D230" s="15" t="s">
        <v>77</v>
      </c>
      <c r="E230" s="16" t="s">
        <v>67</v>
      </c>
      <c r="F230" s="16" t="s">
        <v>9</v>
      </c>
      <c r="G230" s="16" t="s">
        <v>16</v>
      </c>
      <c r="H230" s="15" t="s">
        <v>18</v>
      </c>
      <c r="I230" s="16" t="s">
        <v>19</v>
      </c>
      <c r="J230" s="53">
        <f>J231+J234+J237</f>
        <v>25</v>
      </c>
    </row>
    <row r="231" spans="1:10" ht="37.5" x14ac:dyDescent="0.3">
      <c r="A231" s="41" t="s">
        <v>322</v>
      </c>
      <c r="B231" s="14">
        <v>601</v>
      </c>
      <c r="C231" s="15" t="s">
        <v>51</v>
      </c>
      <c r="D231" s="15" t="s">
        <v>77</v>
      </c>
      <c r="E231" s="16" t="s">
        <v>67</v>
      </c>
      <c r="F231" s="16" t="s">
        <v>9</v>
      </c>
      <c r="G231" s="16" t="s">
        <v>21</v>
      </c>
      <c r="H231" s="15" t="s">
        <v>18</v>
      </c>
      <c r="I231" s="16" t="s">
        <v>19</v>
      </c>
      <c r="J231" s="53">
        <f>J232</f>
        <v>10</v>
      </c>
    </row>
    <row r="232" spans="1:10" ht="37.5" x14ac:dyDescent="0.3">
      <c r="A232" s="41" t="s">
        <v>340</v>
      </c>
      <c r="B232" s="14">
        <v>601</v>
      </c>
      <c r="C232" s="15" t="s">
        <v>51</v>
      </c>
      <c r="D232" s="15" t="s">
        <v>77</v>
      </c>
      <c r="E232" s="16" t="s">
        <v>67</v>
      </c>
      <c r="F232" s="16" t="s">
        <v>9</v>
      </c>
      <c r="G232" s="16" t="s">
        <v>21</v>
      </c>
      <c r="H232" s="15" t="s">
        <v>320</v>
      </c>
      <c r="I232" s="16" t="s">
        <v>19</v>
      </c>
      <c r="J232" s="53">
        <f>J233</f>
        <v>10</v>
      </c>
    </row>
    <row r="233" spans="1:10" ht="37.5" x14ac:dyDescent="0.3">
      <c r="A233" s="41" t="s">
        <v>34</v>
      </c>
      <c r="B233" s="14">
        <v>601</v>
      </c>
      <c r="C233" s="15" t="s">
        <v>51</v>
      </c>
      <c r="D233" s="15" t="s">
        <v>77</v>
      </c>
      <c r="E233" s="16" t="s">
        <v>67</v>
      </c>
      <c r="F233" s="16" t="s">
        <v>9</v>
      </c>
      <c r="G233" s="16" t="s">
        <v>21</v>
      </c>
      <c r="H233" s="15" t="s">
        <v>320</v>
      </c>
      <c r="I233" s="16" t="s">
        <v>35</v>
      </c>
      <c r="J233" s="53">
        <v>10</v>
      </c>
    </row>
    <row r="234" spans="1:10" ht="37.5" x14ac:dyDescent="0.3">
      <c r="A234" s="41" t="s">
        <v>325</v>
      </c>
      <c r="B234" s="14">
        <v>601</v>
      </c>
      <c r="C234" s="15" t="s">
        <v>51</v>
      </c>
      <c r="D234" s="15" t="s">
        <v>77</v>
      </c>
      <c r="E234" s="16" t="s">
        <v>67</v>
      </c>
      <c r="F234" s="16" t="s">
        <v>9</v>
      </c>
      <c r="G234" s="16" t="s">
        <v>42</v>
      </c>
      <c r="H234" s="15" t="s">
        <v>18</v>
      </c>
      <c r="I234" s="16" t="s">
        <v>19</v>
      </c>
      <c r="J234" s="53">
        <f>J236</f>
        <v>10</v>
      </c>
    </row>
    <row r="235" spans="1:10" ht="22.7" customHeight="1" x14ac:dyDescent="0.3">
      <c r="A235" s="41" t="s">
        <v>341</v>
      </c>
      <c r="B235" s="14">
        <v>601</v>
      </c>
      <c r="C235" s="15" t="s">
        <v>51</v>
      </c>
      <c r="D235" s="15" t="s">
        <v>77</v>
      </c>
      <c r="E235" s="16" t="s">
        <v>67</v>
      </c>
      <c r="F235" s="16" t="s">
        <v>9</v>
      </c>
      <c r="G235" s="16" t="s">
        <v>42</v>
      </c>
      <c r="H235" s="15" t="s">
        <v>323</v>
      </c>
      <c r="I235" s="16" t="s">
        <v>19</v>
      </c>
      <c r="J235" s="53">
        <f>J236</f>
        <v>10</v>
      </c>
    </row>
    <row r="236" spans="1:10" ht="37.5" x14ac:dyDescent="0.3">
      <c r="A236" s="41" t="s">
        <v>34</v>
      </c>
      <c r="B236" s="14">
        <v>601</v>
      </c>
      <c r="C236" s="15" t="s">
        <v>51</v>
      </c>
      <c r="D236" s="15" t="s">
        <v>77</v>
      </c>
      <c r="E236" s="16" t="s">
        <v>67</v>
      </c>
      <c r="F236" s="16" t="s">
        <v>9</v>
      </c>
      <c r="G236" s="16" t="s">
        <v>42</v>
      </c>
      <c r="H236" s="15" t="s">
        <v>323</v>
      </c>
      <c r="I236" s="16" t="s">
        <v>35</v>
      </c>
      <c r="J236" s="53">
        <v>10</v>
      </c>
    </row>
    <row r="237" spans="1:10" x14ac:dyDescent="0.3">
      <c r="A237" s="41" t="s">
        <v>326</v>
      </c>
      <c r="B237" s="14">
        <v>601</v>
      </c>
      <c r="C237" s="15" t="s">
        <v>51</v>
      </c>
      <c r="D237" s="15" t="s">
        <v>77</v>
      </c>
      <c r="E237" s="16" t="s">
        <v>67</v>
      </c>
      <c r="F237" s="16" t="s">
        <v>9</v>
      </c>
      <c r="G237" s="16" t="s">
        <v>23</v>
      </c>
      <c r="H237" s="15" t="s">
        <v>18</v>
      </c>
      <c r="I237" s="16" t="s">
        <v>19</v>
      </c>
      <c r="J237" s="53">
        <f>J239</f>
        <v>5</v>
      </c>
    </row>
    <row r="238" spans="1:10" x14ac:dyDescent="0.3">
      <c r="A238" s="41" t="s">
        <v>327</v>
      </c>
      <c r="B238" s="14">
        <v>601</v>
      </c>
      <c r="C238" s="15" t="s">
        <v>51</v>
      </c>
      <c r="D238" s="15" t="s">
        <v>77</v>
      </c>
      <c r="E238" s="16" t="s">
        <v>67</v>
      </c>
      <c r="F238" s="16" t="s">
        <v>9</v>
      </c>
      <c r="G238" s="16" t="s">
        <v>23</v>
      </c>
      <c r="H238" s="15" t="s">
        <v>324</v>
      </c>
      <c r="I238" s="16" t="s">
        <v>19</v>
      </c>
      <c r="J238" s="53">
        <f>J239</f>
        <v>5</v>
      </c>
    </row>
    <row r="239" spans="1:10" ht="37.5" x14ac:dyDescent="0.3">
      <c r="A239" s="41" t="s">
        <v>34</v>
      </c>
      <c r="B239" s="14">
        <v>601</v>
      </c>
      <c r="C239" s="15" t="s">
        <v>51</v>
      </c>
      <c r="D239" s="15" t="s">
        <v>77</v>
      </c>
      <c r="E239" s="16" t="s">
        <v>67</v>
      </c>
      <c r="F239" s="16" t="s">
        <v>9</v>
      </c>
      <c r="G239" s="16" t="s">
        <v>23</v>
      </c>
      <c r="H239" s="15" t="s">
        <v>324</v>
      </c>
      <c r="I239" s="16" t="s">
        <v>35</v>
      </c>
      <c r="J239" s="53">
        <v>5</v>
      </c>
    </row>
    <row r="240" spans="1:10" ht="56.25" x14ac:dyDescent="0.3">
      <c r="A240" s="41" t="s">
        <v>284</v>
      </c>
      <c r="B240" s="15" t="s">
        <v>206</v>
      </c>
      <c r="C240" s="15" t="s">
        <v>51</v>
      </c>
      <c r="D240" s="16">
        <v>12</v>
      </c>
      <c r="E240" s="19" t="s">
        <v>93</v>
      </c>
      <c r="F240" s="16" t="s">
        <v>17</v>
      </c>
      <c r="G240" s="16" t="s">
        <v>16</v>
      </c>
      <c r="H240" s="15" t="s">
        <v>18</v>
      </c>
      <c r="I240" s="16" t="s">
        <v>19</v>
      </c>
      <c r="J240" s="53">
        <f t="shared" ref="J240:J244" si="6">J241</f>
        <v>803.96</v>
      </c>
    </row>
    <row r="241" spans="1:10" ht="37.5" x14ac:dyDescent="0.3">
      <c r="A241" s="41" t="s">
        <v>338</v>
      </c>
      <c r="B241" s="15" t="s">
        <v>206</v>
      </c>
      <c r="C241" s="15" t="s">
        <v>51</v>
      </c>
      <c r="D241" s="16">
        <v>12</v>
      </c>
      <c r="E241" s="19" t="s">
        <v>93</v>
      </c>
      <c r="F241" s="16" t="s">
        <v>17</v>
      </c>
      <c r="G241" s="16" t="s">
        <v>21</v>
      </c>
      <c r="H241" s="15" t="s">
        <v>18</v>
      </c>
      <c r="I241" s="16" t="s">
        <v>19</v>
      </c>
      <c r="J241" s="53">
        <f>J244+J242</f>
        <v>803.96</v>
      </c>
    </row>
    <row r="242" spans="1:10" ht="37.5" x14ac:dyDescent="0.3">
      <c r="A242" s="140" t="s">
        <v>634</v>
      </c>
      <c r="B242" s="15" t="s">
        <v>206</v>
      </c>
      <c r="C242" s="15" t="s">
        <v>51</v>
      </c>
      <c r="D242" s="16">
        <v>12</v>
      </c>
      <c r="E242" s="19" t="s">
        <v>93</v>
      </c>
      <c r="F242" s="16" t="s">
        <v>17</v>
      </c>
      <c r="G242" s="16" t="s">
        <v>21</v>
      </c>
      <c r="H242" s="15" t="s">
        <v>638</v>
      </c>
      <c r="I242" s="16" t="s">
        <v>19</v>
      </c>
      <c r="J242" s="53">
        <f>J243</f>
        <v>800</v>
      </c>
    </row>
    <row r="243" spans="1:10" ht="37.5" x14ac:dyDescent="0.3">
      <c r="A243" s="41" t="s">
        <v>34</v>
      </c>
      <c r="B243" s="15" t="s">
        <v>206</v>
      </c>
      <c r="C243" s="15" t="s">
        <v>51</v>
      </c>
      <c r="D243" s="16">
        <v>12</v>
      </c>
      <c r="E243" s="19" t="s">
        <v>93</v>
      </c>
      <c r="F243" s="16" t="s">
        <v>17</v>
      </c>
      <c r="G243" s="16" t="s">
        <v>21</v>
      </c>
      <c r="H243" s="15" t="s">
        <v>638</v>
      </c>
      <c r="I243" s="16" t="s">
        <v>35</v>
      </c>
      <c r="J243" s="53">
        <v>800</v>
      </c>
    </row>
    <row r="244" spans="1:10" x14ac:dyDescent="0.3">
      <c r="A244" s="79" t="s">
        <v>388</v>
      </c>
      <c r="B244" s="15" t="s">
        <v>206</v>
      </c>
      <c r="C244" s="15" t="s">
        <v>51</v>
      </c>
      <c r="D244" s="16">
        <v>12</v>
      </c>
      <c r="E244" s="19" t="s">
        <v>93</v>
      </c>
      <c r="F244" s="16" t="s">
        <v>17</v>
      </c>
      <c r="G244" s="16" t="s">
        <v>21</v>
      </c>
      <c r="H244" s="15" t="s">
        <v>387</v>
      </c>
      <c r="I244" s="16" t="s">
        <v>19</v>
      </c>
      <c r="J244" s="53">
        <f t="shared" si="6"/>
        <v>3.96</v>
      </c>
    </row>
    <row r="245" spans="1:10" ht="37.5" x14ac:dyDescent="0.3">
      <c r="A245" s="41" t="s">
        <v>34</v>
      </c>
      <c r="B245" s="15" t="s">
        <v>206</v>
      </c>
      <c r="C245" s="15" t="s">
        <v>51</v>
      </c>
      <c r="D245" s="16">
        <v>12</v>
      </c>
      <c r="E245" s="19" t="s">
        <v>93</v>
      </c>
      <c r="F245" s="16" t="s">
        <v>17</v>
      </c>
      <c r="G245" s="16" t="s">
        <v>21</v>
      </c>
      <c r="H245" s="15" t="s">
        <v>387</v>
      </c>
      <c r="I245" s="16" t="s">
        <v>35</v>
      </c>
      <c r="J245" s="53">
        <v>3.96</v>
      </c>
    </row>
    <row r="246" spans="1:10" x14ac:dyDescent="0.3">
      <c r="A246" s="42" t="s">
        <v>86</v>
      </c>
      <c r="B246" s="14">
        <v>601</v>
      </c>
      <c r="C246" s="12" t="s">
        <v>67</v>
      </c>
      <c r="D246" s="12" t="s">
        <v>16</v>
      </c>
      <c r="E246" s="13" t="s">
        <v>16</v>
      </c>
      <c r="F246" s="13" t="s">
        <v>17</v>
      </c>
      <c r="G246" s="13" t="s">
        <v>16</v>
      </c>
      <c r="H246" s="12" t="s">
        <v>18</v>
      </c>
      <c r="I246" s="13" t="s">
        <v>19</v>
      </c>
      <c r="J246" s="52">
        <f>J292+J252+J258+J247</f>
        <v>39686.28</v>
      </c>
    </row>
    <row r="247" spans="1:10" x14ac:dyDescent="0.3">
      <c r="A247" s="42" t="s">
        <v>564</v>
      </c>
      <c r="B247" s="14">
        <v>601</v>
      </c>
      <c r="C247" s="12" t="s">
        <v>67</v>
      </c>
      <c r="D247" s="12" t="s">
        <v>21</v>
      </c>
      <c r="E247" s="13" t="s">
        <v>16</v>
      </c>
      <c r="F247" s="13" t="s">
        <v>17</v>
      </c>
      <c r="G247" s="13" t="s">
        <v>16</v>
      </c>
      <c r="H247" s="12" t="s">
        <v>18</v>
      </c>
      <c r="I247" s="13" t="s">
        <v>19</v>
      </c>
      <c r="J247" s="52">
        <f>J248</f>
        <v>0</v>
      </c>
    </row>
    <row r="248" spans="1:10" ht="37.5" x14ac:dyDescent="0.3">
      <c r="A248" s="41" t="s">
        <v>440</v>
      </c>
      <c r="B248" s="14">
        <v>601</v>
      </c>
      <c r="C248" s="15" t="s">
        <v>67</v>
      </c>
      <c r="D248" s="15" t="s">
        <v>21</v>
      </c>
      <c r="E248" s="16" t="s">
        <v>366</v>
      </c>
      <c r="F248" s="16" t="s">
        <v>17</v>
      </c>
      <c r="G248" s="16" t="s">
        <v>16</v>
      </c>
      <c r="H248" s="15" t="s">
        <v>18</v>
      </c>
      <c r="I248" s="16" t="s">
        <v>19</v>
      </c>
      <c r="J248" s="53">
        <f>J249</f>
        <v>0</v>
      </c>
    </row>
    <row r="249" spans="1:10" x14ac:dyDescent="0.3">
      <c r="A249" s="71" t="s">
        <v>457</v>
      </c>
      <c r="B249" s="14">
        <v>601</v>
      </c>
      <c r="C249" s="15" t="s">
        <v>67</v>
      </c>
      <c r="D249" s="15" t="s">
        <v>21</v>
      </c>
      <c r="E249" s="16" t="s">
        <v>366</v>
      </c>
      <c r="F249" s="16" t="s">
        <v>25</v>
      </c>
      <c r="G249" s="16" t="s">
        <v>16</v>
      </c>
      <c r="H249" s="15" t="s">
        <v>18</v>
      </c>
      <c r="I249" s="16" t="s">
        <v>19</v>
      </c>
      <c r="J249" s="53">
        <f>J250</f>
        <v>0</v>
      </c>
    </row>
    <row r="250" spans="1:10" ht="56.25" x14ac:dyDescent="0.3">
      <c r="A250" s="41" t="s">
        <v>597</v>
      </c>
      <c r="B250" s="14">
        <v>601</v>
      </c>
      <c r="C250" s="15" t="s">
        <v>67</v>
      </c>
      <c r="D250" s="15" t="s">
        <v>21</v>
      </c>
      <c r="E250" s="16" t="s">
        <v>366</v>
      </c>
      <c r="F250" s="16" t="s">
        <v>25</v>
      </c>
      <c r="G250" s="16" t="s">
        <v>16</v>
      </c>
      <c r="H250" s="15" t="s">
        <v>593</v>
      </c>
      <c r="I250" s="16" t="s">
        <v>19</v>
      </c>
      <c r="J250" s="53">
        <f>J251</f>
        <v>0</v>
      </c>
    </row>
    <row r="251" spans="1:10" ht="37.5" x14ac:dyDescent="0.3">
      <c r="A251" s="41" t="s">
        <v>594</v>
      </c>
      <c r="B251" s="14">
        <v>601</v>
      </c>
      <c r="C251" s="15" t="s">
        <v>67</v>
      </c>
      <c r="D251" s="15" t="s">
        <v>21</v>
      </c>
      <c r="E251" s="16" t="s">
        <v>366</v>
      </c>
      <c r="F251" s="16" t="s">
        <v>25</v>
      </c>
      <c r="G251" s="16" t="s">
        <v>16</v>
      </c>
      <c r="H251" s="15" t="s">
        <v>593</v>
      </c>
      <c r="I251" s="16" t="s">
        <v>103</v>
      </c>
      <c r="J251" s="53">
        <v>0</v>
      </c>
    </row>
    <row r="252" spans="1:10" x14ac:dyDescent="0.3">
      <c r="A252" s="42" t="s">
        <v>211</v>
      </c>
      <c r="B252" s="13" t="s">
        <v>206</v>
      </c>
      <c r="C252" s="12" t="s">
        <v>67</v>
      </c>
      <c r="D252" s="12" t="s">
        <v>42</v>
      </c>
      <c r="E252" s="13" t="s">
        <v>16</v>
      </c>
      <c r="F252" s="13" t="s">
        <v>17</v>
      </c>
      <c r="G252" s="13" t="s">
        <v>16</v>
      </c>
      <c r="H252" s="12" t="s">
        <v>18</v>
      </c>
      <c r="I252" s="13" t="s">
        <v>19</v>
      </c>
      <c r="J252" s="52">
        <f>J253</f>
        <v>7.77</v>
      </c>
    </row>
    <row r="253" spans="1:10" ht="75" x14ac:dyDescent="0.3">
      <c r="A253" s="41" t="s">
        <v>273</v>
      </c>
      <c r="B253" s="14">
        <v>601</v>
      </c>
      <c r="C253" s="15" t="s">
        <v>67</v>
      </c>
      <c r="D253" s="15" t="s">
        <v>42</v>
      </c>
      <c r="E253" s="16" t="s">
        <v>52</v>
      </c>
      <c r="F253" s="16" t="s">
        <v>17</v>
      </c>
      <c r="G253" s="16" t="s">
        <v>16</v>
      </c>
      <c r="H253" s="15" t="s">
        <v>18</v>
      </c>
      <c r="I253" s="16" t="s">
        <v>19</v>
      </c>
      <c r="J253" s="53">
        <f>J254</f>
        <v>7.77</v>
      </c>
    </row>
    <row r="254" spans="1:10" ht="37.5" x14ac:dyDescent="0.3">
      <c r="A254" s="41" t="s">
        <v>270</v>
      </c>
      <c r="B254" s="14">
        <v>601</v>
      </c>
      <c r="C254" s="15" t="s">
        <v>67</v>
      </c>
      <c r="D254" s="15" t="s">
        <v>42</v>
      </c>
      <c r="E254" s="16" t="s">
        <v>52</v>
      </c>
      <c r="F254" s="16" t="s">
        <v>25</v>
      </c>
      <c r="G254" s="16" t="s">
        <v>16</v>
      </c>
      <c r="H254" s="15" t="s">
        <v>18</v>
      </c>
      <c r="I254" s="16" t="s">
        <v>19</v>
      </c>
      <c r="J254" s="53">
        <f t="shared" ref="J254:J256" si="7">J255</f>
        <v>7.77</v>
      </c>
    </row>
    <row r="255" spans="1:10" ht="37.5" x14ac:dyDescent="0.3">
      <c r="A255" s="41" t="s">
        <v>271</v>
      </c>
      <c r="B255" s="14">
        <v>601</v>
      </c>
      <c r="C255" s="15" t="s">
        <v>67</v>
      </c>
      <c r="D255" s="15" t="s">
        <v>42</v>
      </c>
      <c r="E255" s="16" t="s">
        <v>52</v>
      </c>
      <c r="F255" s="16" t="s">
        <v>25</v>
      </c>
      <c r="G255" s="16" t="s">
        <v>21</v>
      </c>
      <c r="H255" s="15" t="s">
        <v>18</v>
      </c>
      <c r="I255" s="16" t="s">
        <v>19</v>
      </c>
      <c r="J255" s="53">
        <f t="shared" si="7"/>
        <v>7.77</v>
      </c>
    </row>
    <row r="256" spans="1:10" x14ac:dyDescent="0.3">
      <c r="A256" s="41" t="s">
        <v>342</v>
      </c>
      <c r="B256" s="14">
        <v>601</v>
      </c>
      <c r="C256" s="15" t="s">
        <v>67</v>
      </c>
      <c r="D256" s="15" t="s">
        <v>42</v>
      </c>
      <c r="E256" s="16" t="s">
        <v>52</v>
      </c>
      <c r="F256" s="16" t="s">
        <v>25</v>
      </c>
      <c r="G256" s="16" t="s">
        <v>21</v>
      </c>
      <c r="H256" s="15" t="s">
        <v>272</v>
      </c>
      <c r="I256" s="16" t="s">
        <v>19</v>
      </c>
      <c r="J256" s="53">
        <f t="shared" si="7"/>
        <v>7.77</v>
      </c>
    </row>
    <row r="257" spans="1:10" ht="37.5" x14ac:dyDescent="0.3">
      <c r="A257" s="41" t="s">
        <v>34</v>
      </c>
      <c r="B257" s="14">
        <v>601</v>
      </c>
      <c r="C257" s="15" t="s">
        <v>67</v>
      </c>
      <c r="D257" s="15" t="s">
        <v>42</v>
      </c>
      <c r="E257" s="16" t="s">
        <v>52</v>
      </c>
      <c r="F257" s="16" t="s">
        <v>25</v>
      </c>
      <c r="G257" s="16" t="s">
        <v>21</v>
      </c>
      <c r="H257" s="15" t="s">
        <v>272</v>
      </c>
      <c r="I257" s="16" t="s">
        <v>35</v>
      </c>
      <c r="J257" s="53">
        <v>7.77</v>
      </c>
    </row>
    <row r="258" spans="1:10" x14ac:dyDescent="0.3">
      <c r="A258" s="42" t="s">
        <v>227</v>
      </c>
      <c r="B258" s="13" t="s">
        <v>206</v>
      </c>
      <c r="C258" s="12" t="s">
        <v>67</v>
      </c>
      <c r="D258" s="12" t="s">
        <v>23</v>
      </c>
      <c r="E258" s="13" t="s">
        <v>16</v>
      </c>
      <c r="F258" s="12" t="s">
        <v>17</v>
      </c>
      <c r="G258" s="13" t="s">
        <v>16</v>
      </c>
      <c r="H258" s="12" t="s">
        <v>18</v>
      </c>
      <c r="I258" s="13" t="s">
        <v>19</v>
      </c>
      <c r="J258" s="52">
        <f>J259+J287+J280</f>
        <v>38531.699999999997</v>
      </c>
    </row>
    <row r="259" spans="1:10" ht="75" x14ac:dyDescent="0.3">
      <c r="A259" s="41" t="s">
        <v>273</v>
      </c>
      <c r="B259" s="14">
        <v>601</v>
      </c>
      <c r="C259" s="15" t="s">
        <v>67</v>
      </c>
      <c r="D259" s="15" t="s">
        <v>23</v>
      </c>
      <c r="E259" s="16" t="s">
        <v>52</v>
      </c>
      <c r="F259" s="15" t="s">
        <v>17</v>
      </c>
      <c r="G259" s="16" t="s">
        <v>16</v>
      </c>
      <c r="H259" s="15" t="s">
        <v>18</v>
      </c>
      <c r="I259" s="16" t="s">
        <v>19</v>
      </c>
      <c r="J259" s="53">
        <f>J260+J272+J276</f>
        <v>35347.24</v>
      </c>
    </row>
    <row r="260" spans="1:10" ht="37.5" x14ac:dyDescent="0.3">
      <c r="A260" s="41" t="s">
        <v>278</v>
      </c>
      <c r="B260" s="14">
        <v>601</v>
      </c>
      <c r="C260" s="15" t="s">
        <v>67</v>
      </c>
      <c r="D260" s="15" t="s">
        <v>23</v>
      </c>
      <c r="E260" s="16" t="s">
        <v>52</v>
      </c>
      <c r="F260" s="15" t="s">
        <v>82</v>
      </c>
      <c r="G260" s="16" t="s">
        <v>16</v>
      </c>
      <c r="H260" s="15" t="s">
        <v>18</v>
      </c>
      <c r="I260" s="16" t="s">
        <v>19</v>
      </c>
      <c r="J260" s="50">
        <f>J261+J264+J267</f>
        <v>17775.25</v>
      </c>
    </row>
    <row r="261" spans="1:10" x14ac:dyDescent="0.3">
      <c r="A261" s="41" t="s">
        <v>240</v>
      </c>
      <c r="B261" s="16" t="s">
        <v>206</v>
      </c>
      <c r="C261" s="15" t="s">
        <v>67</v>
      </c>
      <c r="D261" s="15" t="s">
        <v>23</v>
      </c>
      <c r="E261" s="16" t="s">
        <v>52</v>
      </c>
      <c r="F261" s="16" t="s">
        <v>82</v>
      </c>
      <c r="G261" s="16" t="s">
        <v>42</v>
      </c>
      <c r="H261" s="15" t="s">
        <v>18</v>
      </c>
      <c r="I261" s="16" t="s">
        <v>19</v>
      </c>
      <c r="J261" s="53">
        <f>J262</f>
        <v>1036.8</v>
      </c>
    </row>
    <row r="262" spans="1:10" x14ac:dyDescent="0.3">
      <c r="A262" s="41" t="s">
        <v>279</v>
      </c>
      <c r="B262" s="14">
        <v>601</v>
      </c>
      <c r="C262" s="15" t="s">
        <v>67</v>
      </c>
      <c r="D262" s="15" t="s">
        <v>23</v>
      </c>
      <c r="E262" s="16" t="s">
        <v>52</v>
      </c>
      <c r="F262" s="16" t="s">
        <v>82</v>
      </c>
      <c r="G262" s="16" t="s">
        <v>42</v>
      </c>
      <c r="H262" s="15" t="s">
        <v>215</v>
      </c>
      <c r="I262" s="16" t="s">
        <v>19</v>
      </c>
      <c r="J262" s="53">
        <f>J263</f>
        <v>1036.8</v>
      </c>
    </row>
    <row r="263" spans="1:10" ht="37.5" x14ac:dyDescent="0.3">
      <c r="A263" s="41" t="s">
        <v>34</v>
      </c>
      <c r="B263" s="14">
        <v>601</v>
      </c>
      <c r="C263" s="15" t="s">
        <v>67</v>
      </c>
      <c r="D263" s="15" t="s">
        <v>23</v>
      </c>
      <c r="E263" s="16" t="s">
        <v>52</v>
      </c>
      <c r="F263" s="16" t="s">
        <v>82</v>
      </c>
      <c r="G263" s="16" t="s">
        <v>42</v>
      </c>
      <c r="H263" s="15" t="s">
        <v>215</v>
      </c>
      <c r="I263" s="16" t="s">
        <v>35</v>
      </c>
      <c r="J263" s="53">
        <v>1036.8</v>
      </c>
    </row>
    <row r="264" spans="1:10" x14ac:dyDescent="0.3">
      <c r="A264" s="41" t="s">
        <v>241</v>
      </c>
      <c r="B264" s="14">
        <v>601</v>
      </c>
      <c r="C264" s="15" t="s">
        <v>67</v>
      </c>
      <c r="D264" s="15" t="s">
        <v>23</v>
      </c>
      <c r="E264" s="16" t="s">
        <v>52</v>
      </c>
      <c r="F264" s="16" t="s">
        <v>82</v>
      </c>
      <c r="G264" s="16" t="s">
        <v>51</v>
      </c>
      <c r="H264" s="15" t="s">
        <v>18</v>
      </c>
      <c r="I264" s="16" t="s">
        <v>19</v>
      </c>
      <c r="J264" s="53">
        <f>J265</f>
        <v>14173.26</v>
      </c>
    </row>
    <row r="265" spans="1:10" x14ac:dyDescent="0.3">
      <c r="A265" s="41" t="s">
        <v>216</v>
      </c>
      <c r="B265" s="14">
        <v>601</v>
      </c>
      <c r="C265" s="15" t="s">
        <v>67</v>
      </c>
      <c r="D265" s="15" t="s">
        <v>23</v>
      </c>
      <c r="E265" s="16" t="s">
        <v>52</v>
      </c>
      <c r="F265" s="16" t="s">
        <v>82</v>
      </c>
      <c r="G265" s="16" t="s">
        <v>51</v>
      </c>
      <c r="H265" s="15" t="s">
        <v>217</v>
      </c>
      <c r="I265" s="16" t="s">
        <v>19</v>
      </c>
      <c r="J265" s="53">
        <f>J266</f>
        <v>14173.26</v>
      </c>
    </row>
    <row r="266" spans="1:10" ht="37.5" x14ac:dyDescent="0.3">
      <c r="A266" s="41" t="s">
        <v>34</v>
      </c>
      <c r="B266" s="14">
        <v>601</v>
      </c>
      <c r="C266" s="15" t="s">
        <v>67</v>
      </c>
      <c r="D266" s="15" t="s">
        <v>23</v>
      </c>
      <c r="E266" s="16" t="s">
        <v>52</v>
      </c>
      <c r="F266" s="16" t="s">
        <v>82</v>
      </c>
      <c r="G266" s="16" t="s">
        <v>51</v>
      </c>
      <c r="H266" s="15" t="s">
        <v>217</v>
      </c>
      <c r="I266" s="16" t="s">
        <v>35</v>
      </c>
      <c r="J266" s="53">
        <v>14173.26</v>
      </c>
    </row>
    <row r="267" spans="1:10" x14ac:dyDescent="0.3">
      <c r="A267" s="41" t="s">
        <v>425</v>
      </c>
      <c r="B267" s="14">
        <v>601</v>
      </c>
      <c r="C267" s="15" t="s">
        <v>67</v>
      </c>
      <c r="D267" s="15" t="s">
        <v>23</v>
      </c>
      <c r="E267" s="16" t="s">
        <v>52</v>
      </c>
      <c r="F267" s="16" t="s">
        <v>82</v>
      </c>
      <c r="G267" s="16" t="s">
        <v>67</v>
      </c>
      <c r="H267" s="15" t="s">
        <v>18</v>
      </c>
      <c r="I267" s="16" t="s">
        <v>19</v>
      </c>
      <c r="J267" s="53">
        <f>J268+J270</f>
        <v>2565.19</v>
      </c>
    </row>
    <row r="268" spans="1:10" ht="75" x14ac:dyDescent="0.3">
      <c r="A268" s="70" t="s">
        <v>527</v>
      </c>
      <c r="B268" s="14">
        <v>601</v>
      </c>
      <c r="C268" s="15" t="s">
        <v>67</v>
      </c>
      <c r="D268" s="15" t="s">
        <v>23</v>
      </c>
      <c r="E268" s="16" t="s">
        <v>52</v>
      </c>
      <c r="F268" s="16" t="s">
        <v>82</v>
      </c>
      <c r="G268" s="16" t="s">
        <v>67</v>
      </c>
      <c r="H268" s="15" t="s">
        <v>466</v>
      </c>
      <c r="I268" s="16" t="s">
        <v>19</v>
      </c>
      <c r="J268" s="53">
        <f>J269</f>
        <v>2333.19</v>
      </c>
    </row>
    <row r="269" spans="1:10" ht="37.5" x14ac:dyDescent="0.3">
      <c r="A269" s="41" t="s">
        <v>34</v>
      </c>
      <c r="B269" s="14">
        <v>601</v>
      </c>
      <c r="C269" s="15" t="s">
        <v>67</v>
      </c>
      <c r="D269" s="15" t="s">
        <v>23</v>
      </c>
      <c r="E269" s="16" t="s">
        <v>52</v>
      </c>
      <c r="F269" s="16" t="s">
        <v>82</v>
      </c>
      <c r="G269" s="16" t="s">
        <v>67</v>
      </c>
      <c r="H269" s="15" t="s">
        <v>466</v>
      </c>
      <c r="I269" s="16" t="s">
        <v>35</v>
      </c>
      <c r="J269" s="53">
        <v>2333.19</v>
      </c>
    </row>
    <row r="270" spans="1:10" ht="93.75" x14ac:dyDescent="0.3">
      <c r="A270" s="70" t="s">
        <v>528</v>
      </c>
      <c r="B270" s="14">
        <v>601</v>
      </c>
      <c r="C270" s="15" t="s">
        <v>67</v>
      </c>
      <c r="D270" s="15" t="s">
        <v>23</v>
      </c>
      <c r="E270" s="16" t="s">
        <v>52</v>
      </c>
      <c r="F270" s="16" t="s">
        <v>82</v>
      </c>
      <c r="G270" s="16" t="s">
        <v>67</v>
      </c>
      <c r="H270" s="15" t="s">
        <v>467</v>
      </c>
      <c r="I270" s="16" t="s">
        <v>19</v>
      </c>
      <c r="J270" s="53">
        <f>J271</f>
        <v>232</v>
      </c>
    </row>
    <row r="271" spans="1:10" ht="37.5" x14ac:dyDescent="0.3">
      <c r="A271" s="41" t="s">
        <v>34</v>
      </c>
      <c r="B271" s="14">
        <v>601</v>
      </c>
      <c r="C271" s="15" t="s">
        <v>67</v>
      </c>
      <c r="D271" s="15" t="s">
        <v>23</v>
      </c>
      <c r="E271" s="16" t="s">
        <v>52</v>
      </c>
      <c r="F271" s="16" t="s">
        <v>82</v>
      </c>
      <c r="G271" s="16" t="s">
        <v>67</v>
      </c>
      <c r="H271" s="15" t="s">
        <v>467</v>
      </c>
      <c r="I271" s="16" t="s">
        <v>35</v>
      </c>
      <c r="J271" s="53">
        <v>232</v>
      </c>
    </row>
    <row r="272" spans="1:10" ht="37.5" x14ac:dyDescent="0.3">
      <c r="A272" s="41" t="s">
        <v>237</v>
      </c>
      <c r="B272" s="14">
        <v>601</v>
      </c>
      <c r="C272" s="15" t="s">
        <v>67</v>
      </c>
      <c r="D272" s="15" t="s">
        <v>23</v>
      </c>
      <c r="E272" s="16" t="s">
        <v>52</v>
      </c>
      <c r="F272" s="15" t="s">
        <v>9</v>
      </c>
      <c r="G272" s="16" t="s">
        <v>16</v>
      </c>
      <c r="H272" s="15" t="s">
        <v>18</v>
      </c>
      <c r="I272" s="16" t="s">
        <v>19</v>
      </c>
      <c r="J272" s="53">
        <f t="shared" ref="J272:J273" si="8">J273</f>
        <v>10543.93</v>
      </c>
    </row>
    <row r="273" spans="1:10" ht="37.5" x14ac:dyDescent="0.3">
      <c r="A273" s="41" t="s">
        <v>274</v>
      </c>
      <c r="B273" s="16" t="s">
        <v>206</v>
      </c>
      <c r="C273" s="15" t="s">
        <v>67</v>
      </c>
      <c r="D273" s="15" t="s">
        <v>23</v>
      </c>
      <c r="E273" s="16" t="s">
        <v>52</v>
      </c>
      <c r="F273" s="16" t="s">
        <v>9</v>
      </c>
      <c r="G273" s="16" t="s">
        <v>21</v>
      </c>
      <c r="H273" s="15" t="s">
        <v>18</v>
      </c>
      <c r="I273" s="16" t="s">
        <v>19</v>
      </c>
      <c r="J273" s="53">
        <f t="shared" si="8"/>
        <v>10543.93</v>
      </c>
    </row>
    <row r="274" spans="1:10" x14ac:dyDescent="0.3">
      <c r="A274" s="41" t="s">
        <v>277</v>
      </c>
      <c r="B274" s="14">
        <v>601</v>
      </c>
      <c r="C274" s="15" t="s">
        <v>67</v>
      </c>
      <c r="D274" s="15" t="s">
        <v>23</v>
      </c>
      <c r="E274" s="16" t="s">
        <v>52</v>
      </c>
      <c r="F274" s="16" t="s">
        <v>9</v>
      </c>
      <c r="G274" s="16" t="s">
        <v>21</v>
      </c>
      <c r="H274" s="15" t="s">
        <v>213</v>
      </c>
      <c r="I274" s="16" t="s">
        <v>19</v>
      </c>
      <c r="J274" s="53">
        <f>J275</f>
        <v>10543.93</v>
      </c>
    </row>
    <row r="275" spans="1:10" ht="37.5" x14ac:dyDescent="0.3">
      <c r="A275" s="41" t="s">
        <v>34</v>
      </c>
      <c r="B275" s="14">
        <v>601</v>
      </c>
      <c r="C275" s="15" t="s">
        <v>67</v>
      </c>
      <c r="D275" s="15" t="s">
        <v>23</v>
      </c>
      <c r="E275" s="16" t="s">
        <v>52</v>
      </c>
      <c r="F275" s="16" t="s">
        <v>9</v>
      </c>
      <c r="G275" s="16" t="s">
        <v>21</v>
      </c>
      <c r="H275" s="15" t="s">
        <v>213</v>
      </c>
      <c r="I275" s="16" t="s">
        <v>35</v>
      </c>
      <c r="J275" s="53">
        <v>10543.93</v>
      </c>
    </row>
    <row r="276" spans="1:10" ht="37.5" x14ac:dyDescent="0.3">
      <c r="A276" s="41" t="s">
        <v>561</v>
      </c>
      <c r="B276" s="14">
        <v>601</v>
      </c>
      <c r="C276" s="15" t="s">
        <v>67</v>
      </c>
      <c r="D276" s="15" t="s">
        <v>23</v>
      </c>
      <c r="E276" s="16" t="s">
        <v>52</v>
      </c>
      <c r="F276" s="16" t="s">
        <v>11</v>
      </c>
      <c r="G276" s="16" t="s">
        <v>16</v>
      </c>
      <c r="H276" s="15" t="s">
        <v>18</v>
      </c>
      <c r="I276" s="16" t="s">
        <v>19</v>
      </c>
      <c r="J276" s="53">
        <f>J277</f>
        <v>7028.06</v>
      </c>
    </row>
    <row r="277" spans="1:10" ht="56.25" x14ac:dyDescent="0.3">
      <c r="A277" s="41" t="s">
        <v>562</v>
      </c>
      <c r="B277" s="14">
        <v>601</v>
      </c>
      <c r="C277" s="15" t="s">
        <v>67</v>
      </c>
      <c r="D277" s="15" t="s">
        <v>23</v>
      </c>
      <c r="E277" s="16" t="s">
        <v>52</v>
      </c>
      <c r="F277" s="16" t="s">
        <v>11</v>
      </c>
      <c r="G277" s="16" t="s">
        <v>21</v>
      </c>
      <c r="H277" s="15" t="s">
        <v>18</v>
      </c>
      <c r="I277" s="16" t="s">
        <v>19</v>
      </c>
      <c r="J277" s="53">
        <f>J278</f>
        <v>7028.06</v>
      </c>
    </row>
    <row r="278" spans="1:10" x14ac:dyDescent="0.3">
      <c r="A278" s="41" t="s">
        <v>563</v>
      </c>
      <c r="B278" s="14">
        <v>601</v>
      </c>
      <c r="C278" s="15" t="s">
        <v>67</v>
      </c>
      <c r="D278" s="15" t="s">
        <v>23</v>
      </c>
      <c r="E278" s="16" t="s">
        <v>52</v>
      </c>
      <c r="F278" s="16" t="s">
        <v>11</v>
      </c>
      <c r="G278" s="16" t="s">
        <v>21</v>
      </c>
      <c r="H278" s="15" t="s">
        <v>560</v>
      </c>
      <c r="I278" s="16" t="s">
        <v>19</v>
      </c>
      <c r="J278" s="53">
        <f>J279</f>
        <v>7028.06</v>
      </c>
    </row>
    <row r="279" spans="1:10" ht="37.5" x14ac:dyDescent="0.3">
      <c r="A279" s="51" t="s">
        <v>592</v>
      </c>
      <c r="B279" s="14">
        <v>601</v>
      </c>
      <c r="C279" s="15" t="s">
        <v>67</v>
      </c>
      <c r="D279" s="15" t="s">
        <v>23</v>
      </c>
      <c r="E279" s="16" t="s">
        <v>52</v>
      </c>
      <c r="F279" s="16" t="s">
        <v>11</v>
      </c>
      <c r="G279" s="16" t="s">
        <v>21</v>
      </c>
      <c r="H279" s="15" t="s">
        <v>560</v>
      </c>
      <c r="I279" s="16" t="s">
        <v>103</v>
      </c>
      <c r="J279" s="53">
        <v>7028.06</v>
      </c>
    </row>
    <row r="280" spans="1:10" ht="56.25" x14ac:dyDescent="0.3">
      <c r="A280" s="41" t="s">
        <v>437</v>
      </c>
      <c r="B280" s="14">
        <v>601</v>
      </c>
      <c r="C280" s="15" t="s">
        <v>67</v>
      </c>
      <c r="D280" s="15" t="s">
        <v>23</v>
      </c>
      <c r="E280" s="16" t="s">
        <v>112</v>
      </c>
      <c r="F280" s="16" t="s">
        <v>17</v>
      </c>
      <c r="G280" s="16" t="s">
        <v>16</v>
      </c>
      <c r="H280" s="15" t="s">
        <v>18</v>
      </c>
      <c r="I280" s="16" t="s">
        <v>19</v>
      </c>
      <c r="J280" s="53">
        <f>J281+J284</f>
        <v>750</v>
      </c>
    </row>
    <row r="281" spans="1:10" x14ac:dyDescent="0.3">
      <c r="A281" s="41" t="s">
        <v>238</v>
      </c>
      <c r="B281" s="14">
        <v>601</v>
      </c>
      <c r="C281" s="15" t="s">
        <v>67</v>
      </c>
      <c r="D281" s="15" t="s">
        <v>23</v>
      </c>
      <c r="E281" s="16" t="s">
        <v>112</v>
      </c>
      <c r="F281" s="16" t="s">
        <v>17</v>
      </c>
      <c r="G281" s="16" t="s">
        <v>21</v>
      </c>
      <c r="H281" s="15" t="s">
        <v>18</v>
      </c>
      <c r="I281" s="16" t="s">
        <v>19</v>
      </c>
      <c r="J281" s="53">
        <f>J282</f>
        <v>720</v>
      </c>
    </row>
    <row r="282" spans="1:10" x14ac:dyDescent="0.3">
      <c r="A282" s="41" t="s">
        <v>239</v>
      </c>
      <c r="B282" s="14">
        <v>601</v>
      </c>
      <c r="C282" s="15" t="s">
        <v>67</v>
      </c>
      <c r="D282" s="15" t="s">
        <v>23</v>
      </c>
      <c r="E282" s="16" t="s">
        <v>112</v>
      </c>
      <c r="F282" s="16" t="s">
        <v>17</v>
      </c>
      <c r="G282" s="16" t="s">
        <v>21</v>
      </c>
      <c r="H282" s="15" t="s">
        <v>214</v>
      </c>
      <c r="I282" s="16" t="s">
        <v>19</v>
      </c>
      <c r="J282" s="53">
        <f>J283</f>
        <v>720</v>
      </c>
    </row>
    <row r="283" spans="1:10" ht="37.5" x14ac:dyDescent="0.3">
      <c r="A283" s="41" t="s">
        <v>34</v>
      </c>
      <c r="B283" s="14">
        <v>601</v>
      </c>
      <c r="C283" s="15" t="s">
        <v>67</v>
      </c>
      <c r="D283" s="15" t="s">
        <v>23</v>
      </c>
      <c r="E283" s="16" t="s">
        <v>112</v>
      </c>
      <c r="F283" s="16" t="s">
        <v>17</v>
      </c>
      <c r="G283" s="16" t="s">
        <v>21</v>
      </c>
      <c r="H283" s="15" t="s">
        <v>214</v>
      </c>
      <c r="I283" s="16" t="s">
        <v>35</v>
      </c>
      <c r="J283" s="53">
        <v>720</v>
      </c>
    </row>
    <row r="284" spans="1:10" ht="37.5" x14ac:dyDescent="0.3">
      <c r="A284" s="78" t="s">
        <v>433</v>
      </c>
      <c r="B284" s="14">
        <v>601</v>
      </c>
      <c r="C284" s="15" t="s">
        <v>67</v>
      </c>
      <c r="D284" s="15" t="s">
        <v>23</v>
      </c>
      <c r="E284" s="16" t="s">
        <v>112</v>
      </c>
      <c r="F284" s="16" t="s">
        <v>17</v>
      </c>
      <c r="G284" s="16" t="s">
        <v>434</v>
      </c>
      <c r="H284" s="15" t="s">
        <v>18</v>
      </c>
      <c r="I284" s="16" t="s">
        <v>19</v>
      </c>
      <c r="J284" s="53">
        <f>J285</f>
        <v>30</v>
      </c>
    </row>
    <row r="285" spans="1:10" x14ac:dyDescent="0.3">
      <c r="A285" s="57" t="s">
        <v>435</v>
      </c>
      <c r="B285" s="14">
        <v>601</v>
      </c>
      <c r="C285" s="15" t="s">
        <v>67</v>
      </c>
      <c r="D285" s="15" t="s">
        <v>23</v>
      </c>
      <c r="E285" s="16" t="s">
        <v>112</v>
      </c>
      <c r="F285" s="16" t="s">
        <v>17</v>
      </c>
      <c r="G285" s="16" t="s">
        <v>434</v>
      </c>
      <c r="H285" s="15" t="s">
        <v>436</v>
      </c>
      <c r="I285" s="16" t="s">
        <v>19</v>
      </c>
      <c r="J285" s="53">
        <f>J286</f>
        <v>30</v>
      </c>
    </row>
    <row r="286" spans="1:10" ht="37.5" x14ac:dyDescent="0.3">
      <c r="A286" s="41" t="s">
        <v>34</v>
      </c>
      <c r="B286" s="14">
        <v>601</v>
      </c>
      <c r="C286" s="15" t="s">
        <v>67</v>
      </c>
      <c r="D286" s="15" t="s">
        <v>23</v>
      </c>
      <c r="E286" s="16" t="s">
        <v>112</v>
      </c>
      <c r="F286" s="16" t="s">
        <v>17</v>
      </c>
      <c r="G286" s="16" t="s">
        <v>434</v>
      </c>
      <c r="H286" s="15" t="s">
        <v>436</v>
      </c>
      <c r="I286" s="16" t="s">
        <v>35</v>
      </c>
      <c r="J286" s="53">
        <v>30</v>
      </c>
    </row>
    <row r="287" spans="1:10" ht="37.5" x14ac:dyDescent="0.3">
      <c r="A287" s="54" t="s">
        <v>207</v>
      </c>
      <c r="B287" s="14">
        <v>601</v>
      </c>
      <c r="C287" s="15" t="s">
        <v>67</v>
      </c>
      <c r="D287" s="15" t="s">
        <v>23</v>
      </c>
      <c r="E287" s="16" t="s">
        <v>212</v>
      </c>
      <c r="F287" s="16" t="s">
        <v>17</v>
      </c>
      <c r="G287" s="16" t="s">
        <v>16</v>
      </c>
      <c r="H287" s="15" t="s">
        <v>18</v>
      </c>
      <c r="I287" s="16" t="s">
        <v>19</v>
      </c>
      <c r="J287" s="53">
        <f>J288</f>
        <v>2434.46</v>
      </c>
    </row>
    <row r="288" spans="1:10" ht="37.5" x14ac:dyDescent="0.3">
      <c r="A288" s="80" t="s">
        <v>414</v>
      </c>
      <c r="B288" s="14">
        <v>601</v>
      </c>
      <c r="C288" s="15" t="s">
        <v>67</v>
      </c>
      <c r="D288" s="15" t="s">
        <v>23</v>
      </c>
      <c r="E288" s="16" t="s">
        <v>212</v>
      </c>
      <c r="F288" s="16" t="s">
        <v>17</v>
      </c>
      <c r="G288" s="16" t="s">
        <v>21</v>
      </c>
      <c r="H288" s="15" t="s">
        <v>18</v>
      </c>
      <c r="I288" s="16" t="s">
        <v>19</v>
      </c>
      <c r="J288" s="53">
        <f>J289</f>
        <v>2434.46</v>
      </c>
    </row>
    <row r="289" spans="1:10" x14ac:dyDescent="0.3">
      <c r="A289" s="41" t="s">
        <v>216</v>
      </c>
      <c r="B289" s="14">
        <v>601</v>
      </c>
      <c r="C289" s="15" t="s">
        <v>67</v>
      </c>
      <c r="D289" s="15" t="s">
        <v>23</v>
      </c>
      <c r="E289" s="16" t="s">
        <v>212</v>
      </c>
      <c r="F289" s="16" t="s">
        <v>17</v>
      </c>
      <c r="G289" s="16" t="s">
        <v>21</v>
      </c>
      <c r="H289" s="15" t="s">
        <v>217</v>
      </c>
      <c r="I289" s="16" t="s">
        <v>19</v>
      </c>
      <c r="J289" s="53">
        <f>J290+J291</f>
        <v>2434.46</v>
      </c>
    </row>
    <row r="290" spans="1:10" ht="37.5" x14ac:dyDescent="0.3">
      <c r="A290" s="41" t="s">
        <v>34</v>
      </c>
      <c r="B290" s="14">
        <v>601</v>
      </c>
      <c r="C290" s="15" t="s">
        <v>67</v>
      </c>
      <c r="D290" s="15" t="s">
        <v>23</v>
      </c>
      <c r="E290" s="16" t="s">
        <v>212</v>
      </c>
      <c r="F290" s="16" t="s">
        <v>17</v>
      </c>
      <c r="G290" s="16" t="s">
        <v>21</v>
      </c>
      <c r="H290" s="15" t="s">
        <v>217</v>
      </c>
      <c r="I290" s="16" t="s">
        <v>35</v>
      </c>
      <c r="J290" s="53">
        <v>2428.46</v>
      </c>
    </row>
    <row r="291" spans="1:10" x14ac:dyDescent="0.3">
      <c r="A291" s="41" t="s">
        <v>36</v>
      </c>
      <c r="B291" s="14">
        <v>601</v>
      </c>
      <c r="C291" s="15" t="s">
        <v>67</v>
      </c>
      <c r="D291" s="15" t="s">
        <v>23</v>
      </c>
      <c r="E291" s="16" t="s">
        <v>212</v>
      </c>
      <c r="F291" s="16" t="s">
        <v>17</v>
      </c>
      <c r="G291" s="16" t="s">
        <v>21</v>
      </c>
      <c r="H291" s="15" t="s">
        <v>217</v>
      </c>
      <c r="I291" s="16" t="s">
        <v>37</v>
      </c>
      <c r="J291" s="53">
        <v>6</v>
      </c>
    </row>
    <row r="292" spans="1:10" x14ac:dyDescent="0.3">
      <c r="A292" s="42" t="s">
        <v>312</v>
      </c>
      <c r="B292" s="11">
        <v>601</v>
      </c>
      <c r="C292" s="12" t="s">
        <v>67</v>
      </c>
      <c r="D292" s="12" t="s">
        <v>67</v>
      </c>
      <c r="E292" s="13" t="s">
        <v>16</v>
      </c>
      <c r="F292" s="13" t="s">
        <v>17</v>
      </c>
      <c r="G292" s="13" t="s">
        <v>16</v>
      </c>
      <c r="H292" s="12" t="s">
        <v>18</v>
      </c>
      <c r="I292" s="13" t="s">
        <v>19</v>
      </c>
      <c r="J292" s="52">
        <f>J293+J296</f>
        <v>1146.81</v>
      </c>
    </row>
    <row r="293" spans="1:10" ht="37.5" x14ac:dyDescent="0.3">
      <c r="A293" s="41" t="s">
        <v>134</v>
      </c>
      <c r="B293" s="14">
        <v>601</v>
      </c>
      <c r="C293" s="15" t="s">
        <v>67</v>
      </c>
      <c r="D293" s="15" t="s">
        <v>67</v>
      </c>
      <c r="E293" s="16" t="s">
        <v>87</v>
      </c>
      <c r="F293" s="16" t="s">
        <v>17</v>
      </c>
      <c r="G293" s="16" t="s">
        <v>16</v>
      </c>
      <c r="H293" s="15" t="s">
        <v>18</v>
      </c>
      <c r="I293" s="16" t="s">
        <v>19</v>
      </c>
      <c r="J293" s="53">
        <f t="shared" ref="J293:J297" si="9">J294</f>
        <v>146.81</v>
      </c>
    </row>
    <row r="294" spans="1:10" ht="37.5" x14ac:dyDescent="0.3">
      <c r="A294" s="57" t="s">
        <v>398</v>
      </c>
      <c r="B294" s="14">
        <v>601</v>
      </c>
      <c r="C294" s="22" t="s">
        <v>67</v>
      </c>
      <c r="D294" s="22" t="s">
        <v>67</v>
      </c>
      <c r="E294" s="23" t="s">
        <v>87</v>
      </c>
      <c r="F294" s="16" t="s">
        <v>17</v>
      </c>
      <c r="G294" s="23" t="s">
        <v>16</v>
      </c>
      <c r="H294" s="22" t="s">
        <v>88</v>
      </c>
      <c r="I294" s="16" t="s">
        <v>19</v>
      </c>
      <c r="J294" s="53">
        <f t="shared" si="9"/>
        <v>146.81</v>
      </c>
    </row>
    <row r="295" spans="1:10" ht="37.5" x14ac:dyDescent="0.3">
      <c r="A295" s="41" t="s">
        <v>34</v>
      </c>
      <c r="B295" s="14">
        <v>601</v>
      </c>
      <c r="C295" s="16" t="s">
        <v>67</v>
      </c>
      <c r="D295" s="16" t="s">
        <v>67</v>
      </c>
      <c r="E295" s="16" t="s">
        <v>87</v>
      </c>
      <c r="F295" s="16" t="s">
        <v>17</v>
      </c>
      <c r="G295" s="16" t="s">
        <v>16</v>
      </c>
      <c r="H295" s="15" t="s">
        <v>88</v>
      </c>
      <c r="I295" s="16" t="s">
        <v>35</v>
      </c>
      <c r="J295" s="53">
        <v>146.81</v>
      </c>
    </row>
    <row r="296" spans="1:10" ht="37.5" x14ac:dyDescent="0.3">
      <c r="A296" s="41" t="s">
        <v>440</v>
      </c>
      <c r="B296" s="14">
        <v>601</v>
      </c>
      <c r="C296" s="15" t="s">
        <v>67</v>
      </c>
      <c r="D296" s="15" t="s">
        <v>67</v>
      </c>
      <c r="E296" s="16" t="s">
        <v>366</v>
      </c>
      <c r="F296" s="16" t="s">
        <v>17</v>
      </c>
      <c r="G296" s="16" t="s">
        <v>16</v>
      </c>
      <c r="H296" s="15" t="s">
        <v>18</v>
      </c>
      <c r="I296" s="16" t="s">
        <v>19</v>
      </c>
      <c r="J296" s="53">
        <f t="shared" si="9"/>
        <v>1000</v>
      </c>
    </row>
    <row r="297" spans="1:10" x14ac:dyDescent="0.3">
      <c r="A297" s="71" t="s">
        <v>457</v>
      </c>
      <c r="B297" s="14">
        <v>601</v>
      </c>
      <c r="C297" s="22" t="s">
        <v>67</v>
      </c>
      <c r="D297" s="22" t="s">
        <v>67</v>
      </c>
      <c r="E297" s="23" t="s">
        <v>366</v>
      </c>
      <c r="F297" s="16" t="s">
        <v>25</v>
      </c>
      <c r="G297" s="23" t="s">
        <v>16</v>
      </c>
      <c r="H297" s="22" t="s">
        <v>18</v>
      </c>
      <c r="I297" s="16" t="s">
        <v>19</v>
      </c>
      <c r="J297" s="53">
        <f t="shared" si="9"/>
        <v>1000</v>
      </c>
    </row>
    <row r="298" spans="1:10" ht="37.5" x14ac:dyDescent="0.3">
      <c r="A298" s="41" t="s">
        <v>596</v>
      </c>
      <c r="B298" s="14">
        <v>601</v>
      </c>
      <c r="C298" s="16" t="s">
        <v>67</v>
      </c>
      <c r="D298" s="16" t="s">
        <v>67</v>
      </c>
      <c r="E298" s="16" t="s">
        <v>366</v>
      </c>
      <c r="F298" s="16" t="s">
        <v>25</v>
      </c>
      <c r="G298" s="16" t="s">
        <v>16</v>
      </c>
      <c r="H298" s="15" t="s">
        <v>595</v>
      </c>
      <c r="I298" s="16" t="s">
        <v>19</v>
      </c>
      <c r="J298" s="53">
        <f>J299</f>
        <v>1000</v>
      </c>
    </row>
    <row r="299" spans="1:10" ht="37.5" x14ac:dyDescent="0.3">
      <c r="A299" s="41" t="s">
        <v>594</v>
      </c>
      <c r="B299" s="14">
        <v>601</v>
      </c>
      <c r="C299" s="16" t="s">
        <v>67</v>
      </c>
      <c r="D299" s="16" t="s">
        <v>67</v>
      </c>
      <c r="E299" s="16" t="s">
        <v>366</v>
      </c>
      <c r="F299" s="16" t="s">
        <v>25</v>
      </c>
      <c r="G299" s="16" t="s">
        <v>16</v>
      </c>
      <c r="H299" s="15" t="s">
        <v>595</v>
      </c>
      <c r="I299" s="16" t="s">
        <v>103</v>
      </c>
      <c r="J299" s="53">
        <v>1000</v>
      </c>
    </row>
    <row r="300" spans="1:10" x14ac:dyDescent="0.3">
      <c r="A300" s="42" t="s">
        <v>99</v>
      </c>
      <c r="B300" s="11">
        <v>601</v>
      </c>
      <c r="C300" s="13" t="s">
        <v>52</v>
      </c>
      <c r="D300" s="12" t="s">
        <v>16</v>
      </c>
      <c r="E300" s="13" t="s">
        <v>16</v>
      </c>
      <c r="F300" s="13" t="s">
        <v>17</v>
      </c>
      <c r="G300" s="13" t="s">
        <v>16</v>
      </c>
      <c r="H300" s="12" t="s">
        <v>18</v>
      </c>
      <c r="I300" s="13" t="s">
        <v>19</v>
      </c>
      <c r="J300" s="52">
        <f>J301+J306+J311+J320</f>
        <v>266</v>
      </c>
    </row>
    <row r="301" spans="1:10" x14ac:dyDescent="0.3">
      <c r="A301" s="41" t="s">
        <v>100</v>
      </c>
      <c r="B301" s="14">
        <v>601</v>
      </c>
      <c r="C301" s="16" t="s">
        <v>52</v>
      </c>
      <c r="D301" s="15" t="s">
        <v>21</v>
      </c>
      <c r="E301" s="16" t="s">
        <v>16</v>
      </c>
      <c r="F301" s="16" t="s">
        <v>17</v>
      </c>
      <c r="G301" s="16" t="s">
        <v>16</v>
      </c>
      <c r="H301" s="15" t="s">
        <v>18</v>
      </c>
      <c r="I301" s="15" t="s">
        <v>19</v>
      </c>
      <c r="J301" s="81">
        <f>J302</f>
        <v>90</v>
      </c>
    </row>
    <row r="302" spans="1:10" ht="56.25" x14ac:dyDescent="0.3">
      <c r="A302" s="41" t="s">
        <v>445</v>
      </c>
      <c r="B302" s="14">
        <v>601</v>
      </c>
      <c r="C302" s="16" t="s">
        <v>52</v>
      </c>
      <c r="D302" s="15" t="s">
        <v>21</v>
      </c>
      <c r="E302" s="16" t="s">
        <v>135</v>
      </c>
      <c r="F302" s="16" t="s">
        <v>17</v>
      </c>
      <c r="G302" s="16" t="s">
        <v>16</v>
      </c>
      <c r="H302" s="15" t="s">
        <v>18</v>
      </c>
      <c r="I302" s="15" t="s">
        <v>19</v>
      </c>
      <c r="J302" s="81">
        <f>J303</f>
        <v>90</v>
      </c>
    </row>
    <row r="303" spans="1:10" ht="37.5" x14ac:dyDescent="0.3">
      <c r="A303" s="41" t="s">
        <v>446</v>
      </c>
      <c r="B303" s="14">
        <v>601</v>
      </c>
      <c r="C303" s="16" t="s">
        <v>52</v>
      </c>
      <c r="D303" s="15" t="s">
        <v>21</v>
      </c>
      <c r="E303" s="16" t="s">
        <v>135</v>
      </c>
      <c r="F303" s="16" t="s">
        <v>17</v>
      </c>
      <c r="G303" s="16" t="s">
        <v>90</v>
      </c>
      <c r="H303" s="15" t="s">
        <v>18</v>
      </c>
      <c r="I303" s="15" t="s">
        <v>19</v>
      </c>
      <c r="J303" s="81">
        <f>J304</f>
        <v>90</v>
      </c>
    </row>
    <row r="304" spans="1:10" s="20" customFormat="1" ht="37.5" x14ac:dyDescent="0.3">
      <c r="A304" s="41" t="s">
        <v>447</v>
      </c>
      <c r="B304" s="14">
        <v>601</v>
      </c>
      <c r="C304" s="16" t="s">
        <v>52</v>
      </c>
      <c r="D304" s="15" t="s">
        <v>21</v>
      </c>
      <c r="E304" s="16" t="s">
        <v>135</v>
      </c>
      <c r="F304" s="16" t="s">
        <v>17</v>
      </c>
      <c r="G304" s="16" t="s">
        <v>90</v>
      </c>
      <c r="H304" s="15" t="s">
        <v>448</v>
      </c>
      <c r="I304" s="15" t="s">
        <v>19</v>
      </c>
      <c r="J304" s="81">
        <f>J305</f>
        <v>90</v>
      </c>
    </row>
    <row r="305" spans="1:10" s="20" customFormat="1" ht="37.5" x14ac:dyDescent="0.3">
      <c r="A305" s="41" t="s">
        <v>34</v>
      </c>
      <c r="B305" s="14">
        <v>601</v>
      </c>
      <c r="C305" s="16" t="s">
        <v>52</v>
      </c>
      <c r="D305" s="15" t="s">
        <v>21</v>
      </c>
      <c r="E305" s="16" t="s">
        <v>135</v>
      </c>
      <c r="F305" s="16" t="s">
        <v>17</v>
      </c>
      <c r="G305" s="16" t="s">
        <v>90</v>
      </c>
      <c r="H305" s="15" t="s">
        <v>448</v>
      </c>
      <c r="I305" s="15" t="s">
        <v>35</v>
      </c>
      <c r="J305" s="81">
        <v>90</v>
      </c>
    </row>
    <row r="306" spans="1:10" s="20" customFormat="1" x14ac:dyDescent="0.3">
      <c r="A306" s="66" t="s">
        <v>101</v>
      </c>
      <c r="B306" s="13" t="s">
        <v>206</v>
      </c>
      <c r="C306" s="18" t="s">
        <v>52</v>
      </c>
      <c r="D306" s="13" t="s">
        <v>42</v>
      </c>
      <c r="E306" s="13" t="s">
        <v>16</v>
      </c>
      <c r="F306" s="13" t="s">
        <v>17</v>
      </c>
      <c r="G306" s="13" t="s">
        <v>16</v>
      </c>
      <c r="H306" s="12" t="s">
        <v>18</v>
      </c>
      <c r="I306" s="13" t="s">
        <v>19</v>
      </c>
      <c r="J306" s="52">
        <f>J307</f>
        <v>90</v>
      </c>
    </row>
    <row r="307" spans="1:10" s="20" customFormat="1" ht="56.25" x14ac:dyDescent="0.3">
      <c r="A307" s="41" t="s">
        <v>445</v>
      </c>
      <c r="B307" s="14">
        <v>601</v>
      </c>
      <c r="C307" s="16" t="s">
        <v>52</v>
      </c>
      <c r="D307" s="15" t="s">
        <v>42</v>
      </c>
      <c r="E307" s="16" t="s">
        <v>135</v>
      </c>
      <c r="F307" s="16" t="s">
        <v>17</v>
      </c>
      <c r="G307" s="16" t="s">
        <v>16</v>
      </c>
      <c r="H307" s="15" t="s">
        <v>18</v>
      </c>
      <c r="I307" s="15" t="s">
        <v>19</v>
      </c>
      <c r="J307" s="81">
        <f>J308</f>
        <v>90</v>
      </c>
    </row>
    <row r="308" spans="1:10" s="20" customFormat="1" ht="37.5" x14ac:dyDescent="0.3">
      <c r="A308" s="41" t="s">
        <v>449</v>
      </c>
      <c r="B308" s="14">
        <v>601</v>
      </c>
      <c r="C308" s="16" t="s">
        <v>52</v>
      </c>
      <c r="D308" s="15" t="s">
        <v>42</v>
      </c>
      <c r="E308" s="16" t="s">
        <v>135</v>
      </c>
      <c r="F308" s="16" t="s">
        <v>17</v>
      </c>
      <c r="G308" s="16" t="s">
        <v>90</v>
      </c>
      <c r="H308" s="15" t="s">
        <v>18</v>
      </c>
      <c r="I308" s="15" t="s">
        <v>19</v>
      </c>
      <c r="J308" s="81">
        <f>J309</f>
        <v>90</v>
      </c>
    </row>
    <row r="309" spans="1:10" s="20" customFormat="1" ht="37.5" x14ac:dyDescent="0.3">
      <c r="A309" s="41" t="s">
        <v>450</v>
      </c>
      <c r="B309" s="14">
        <v>601</v>
      </c>
      <c r="C309" s="16" t="s">
        <v>52</v>
      </c>
      <c r="D309" s="15" t="s">
        <v>42</v>
      </c>
      <c r="E309" s="16" t="s">
        <v>135</v>
      </c>
      <c r="F309" s="16" t="s">
        <v>17</v>
      </c>
      <c r="G309" s="16" t="s">
        <v>90</v>
      </c>
      <c r="H309" s="15" t="s">
        <v>448</v>
      </c>
      <c r="I309" s="15" t="s">
        <v>19</v>
      </c>
      <c r="J309" s="81">
        <f>J310</f>
        <v>90</v>
      </c>
    </row>
    <row r="310" spans="1:10" s="20" customFormat="1" ht="37.5" x14ac:dyDescent="0.3">
      <c r="A310" s="41" t="s">
        <v>34</v>
      </c>
      <c r="B310" s="14">
        <v>601</v>
      </c>
      <c r="C310" s="16" t="s">
        <v>52</v>
      </c>
      <c r="D310" s="15" t="s">
        <v>42</v>
      </c>
      <c r="E310" s="16" t="s">
        <v>135</v>
      </c>
      <c r="F310" s="16" t="s">
        <v>17</v>
      </c>
      <c r="G310" s="16" t="s">
        <v>90</v>
      </c>
      <c r="H310" s="15" t="s">
        <v>448</v>
      </c>
      <c r="I310" s="15" t="s">
        <v>35</v>
      </c>
      <c r="J310" s="81">
        <v>90</v>
      </c>
    </row>
    <row r="311" spans="1:10" s="20" customFormat="1" x14ac:dyDescent="0.3">
      <c r="A311" s="42" t="s">
        <v>152</v>
      </c>
      <c r="B311" s="11">
        <v>601</v>
      </c>
      <c r="C311" s="13" t="s">
        <v>52</v>
      </c>
      <c r="D311" s="12" t="s">
        <v>23</v>
      </c>
      <c r="E311" s="13" t="s">
        <v>16</v>
      </c>
      <c r="F311" s="13" t="s">
        <v>17</v>
      </c>
      <c r="G311" s="13" t="s">
        <v>16</v>
      </c>
      <c r="H311" s="12" t="s">
        <v>18</v>
      </c>
      <c r="I311" s="12" t="s">
        <v>19</v>
      </c>
      <c r="J311" s="82">
        <f>J316+J312</f>
        <v>6</v>
      </c>
    </row>
    <row r="312" spans="1:10" s="20" customFormat="1" ht="56.25" x14ac:dyDescent="0.3">
      <c r="A312" s="41" t="s">
        <v>445</v>
      </c>
      <c r="B312" s="14">
        <v>601</v>
      </c>
      <c r="C312" s="16" t="s">
        <v>52</v>
      </c>
      <c r="D312" s="15" t="s">
        <v>23</v>
      </c>
      <c r="E312" s="16" t="s">
        <v>135</v>
      </c>
      <c r="F312" s="16" t="s">
        <v>17</v>
      </c>
      <c r="G312" s="16" t="s">
        <v>16</v>
      </c>
      <c r="H312" s="15" t="s">
        <v>18</v>
      </c>
      <c r="I312" s="15" t="s">
        <v>19</v>
      </c>
      <c r="J312" s="81">
        <f>J313</f>
        <v>6</v>
      </c>
    </row>
    <row r="313" spans="1:10" s="20" customFormat="1" ht="37.5" x14ac:dyDescent="0.3">
      <c r="A313" s="41" t="s">
        <v>446</v>
      </c>
      <c r="B313" s="14">
        <v>601</v>
      </c>
      <c r="C313" s="16" t="s">
        <v>52</v>
      </c>
      <c r="D313" s="15" t="s">
        <v>23</v>
      </c>
      <c r="E313" s="16" t="s">
        <v>135</v>
      </c>
      <c r="F313" s="16" t="s">
        <v>17</v>
      </c>
      <c r="G313" s="16" t="s">
        <v>90</v>
      </c>
      <c r="H313" s="15" t="s">
        <v>18</v>
      </c>
      <c r="I313" s="15" t="s">
        <v>19</v>
      </c>
      <c r="J313" s="81">
        <f>J314</f>
        <v>6</v>
      </c>
    </row>
    <row r="314" spans="1:10" s="20" customFormat="1" ht="37.5" x14ac:dyDescent="0.3">
      <c r="A314" s="41" t="s">
        <v>447</v>
      </c>
      <c r="B314" s="14">
        <v>601</v>
      </c>
      <c r="C314" s="16" t="s">
        <v>52</v>
      </c>
      <c r="D314" s="15" t="s">
        <v>23</v>
      </c>
      <c r="E314" s="16" t="s">
        <v>135</v>
      </c>
      <c r="F314" s="16" t="s">
        <v>17</v>
      </c>
      <c r="G314" s="16" t="s">
        <v>90</v>
      </c>
      <c r="H314" s="15" t="s">
        <v>448</v>
      </c>
      <c r="I314" s="15" t="s">
        <v>19</v>
      </c>
      <c r="J314" s="81">
        <f>J315</f>
        <v>6</v>
      </c>
    </row>
    <row r="315" spans="1:10" s="20" customFormat="1" ht="37.5" x14ac:dyDescent="0.3">
      <c r="A315" s="41" t="s">
        <v>34</v>
      </c>
      <c r="B315" s="14">
        <v>601</v>
      </c>
      <c r="C315" s="16" t="s">
        <v>52</v>
      </c>
      <c r="D315" s="15" t="s">
        <v>23</v>
      </c>
      <c r="E315" s="16" t="s">
        <v>135</v>
      </c>
      <c r="F315" s="16" t="s">
        <v>17</v>
      </c>
      <c r="G315" s="16" t="s">
        <v>90</v>
      </c>
      <c r="H315" s="15" t="s">
        <v>448</v>
      </c>
      <c r="I315" s="15" t="s">
        <v>35</v>
      </c>
      <c r="J315" s="81">
        <v>6</v>
      </c>
    </row>
    <row r="316" spans="1:10" s="20" customFormat="1" ht="56.25" x14ac:dyDescent="0.3">
      <c r="A316" s="64" t="s">
        <v>346</v>
      </c>
      <c r="B316" s="14">
        <v>601</v>
      </c>
      <c r="C316" s="16" t="s">
        <v>52</v>
      </c>
      <c r="D316" s="15" t="s">
        <v>23</v>
      </c>
      <c r="E316" s="16" t="s">
        <v>90</v>
      </c>
      <c r="F316" s="16" t="s">
        <v>17</v>
      </c>
      <c r="G316" s="16" t="s">
        <v>16</v>
      </c>
      <c r="H316" s="15" t="s">
        <v>18</v>
      </c>
      <c r="I316" s="15" t="s">
        <v>19</v>
      </c>
      <c r="J316" s="81">
        <f>J317</f>
        <v>0</v>
      </c>
    </row>
    <row r="317" spans="1:10" s="20" customFormat="1" ht="37.5" x14ac:dyDescent="0.3">
      <c r="A317" s="41" t="s">
        <v>449</v>
      </c>
      <c r="B317" s="14">
        <v>601</v>
      </c>
      <c r="C317" s="16" t="s">
        <v>52</v>
      </c>
      <c r="D317" s="15" t="s">
        <v>23</v>
      </c>
      <c r="E317" s="16" t="s">
        <v>90</v>
      </c>
      <c r="F317" s="16" t="s">
        <v>17</v>
      </c>
      <c r="G317" s="16" t="s">
        <v>90</v>
      </c>
      <c r="H317" s="15" t="s">
        <v>18</v>
      </c>
      <c r="I317" s="15" t="s">
        <v>19</v>
      </c>
      <c r="J317" s="81">
        <f>J318</f>
        <v>0</v>
      </c>
    </row>
    <row r="318" spans="1:10" s="20" customFormat="1" ht="37.5" x14ac:dyDescent="0.3">
      <c r="A318" s="41" t="s">
        <v>450</v>
      </c>
      <c r="B318" s="14">
        <v>601</v>
      </c>
      <c r="C318" s="16" t="s">
        <v>52</v>
      </c>
      <c r="D318" s="15" t="s">
        <v>23</v>
      </c>
      <c r="E318" s="16" t="s">
        <v>90</v>
      </c>
      <c r="F318" s="16" t="s">
        <v>17</v>
      </c>
      <c r="G318" s="16" t="s">
        <v>90</v>
      </c>
      <c r="H318" s="15" t="s">
        <v>448</v>
      </c>
      <c r="I318" s="15" t="s">
        <v>19</v>
      </c>
      <c r="J318" s="81">
        <f>J319</f>
        <v>0</v>
      </c>
    </row>
    <row r="319" spans="1:10" s="20" customFormat="1" ht="37.5" x14ac:dyDescent="0.3">
      <c r="A319" s="41" t="s">
        <v>34</v>
      </c>
      <c r="B319" s="14">
        <v>601</v>
      </c>
      <c r="C319" s="16" t="s">
        <v>52</v>
      </c>
      <c r="D319" s="15" t="s">
        <v>23</v>
      </c>
      <c r="E319" s="16" t="s">
        <v>90</v>
      </c>
      <c r="F319" s="16" t="s">
        <v>17</v>
      </c>
      <c r="G319" s="16" t="s">
        <v>90</v>
      </c>
      <c r="H319" s="15" t="s">
        <v>448</v>
      </c>
      <c r="I319" s="15" t="s">
        <v>35</v>
      </c>
      <c r="J319" s="81">
        <v>0</v>
      </c>
    </row>
    <row r="320" spans="1:10" s="20" customFormat="1" ht="37.5" x14ac:dyDescent="0.3">
      <c r="A320" s="64" t="s">
        <v>228</v>
      </c>
      <c r="B320" s="13" t="s">
        <v>206</v>
      </c>
      <c r="C320" s="18" t="s">
        <v>52</v>
      </c>
      <c r="D320" s="45" t="s">
        <v>67</v>
      </c>
      <c r="E320" s="13" t="s">
        <v>16</v>
      </c>
      <c r="F320" s="13" t="s">
        <v>17</v>
      </c>
      <c r="G320" s="13" t="s">
        <v>16</v>
      </c>
      <c r="H320" s="12" t="s">
        <v>18</v>
      </c>
      <c r="I320" s="13" t="s">
        <v>19</v>
      </c>
      <c r="J320" s="52">
        <f>J321</f>
        <v>80</v>
      </c>
    </row>
    <row r="321" spans="1:10" s="20" customFormat="1" ht="56.25" x14ac:dyDescent="0.3">
      <c r="A321" s="58" t="s">
        <v>252</v>
      </c>
      <c r="B321" s="16" t="s">
        <v>206</v>
      </c>
      <c r="C321" s="19" t="s">
        <v>52</v>
      </c>
      <c r="D321" s="32" t="s">
        <v>67</v>
      </c>
      <c r="E321" s="16" t="s">
        <v>136</v>
      </c>
      <c r="F321" s="16" t="s">
        <v>17</v>
      </c>
      <c r="G321" s="16" t="s">
        <v>16</v>
      </c>
      <c r="H321" s="15" t="s">
        <v>18</v>
      </c>
      <c r="I321" s="16" t="s">
        <v>19</v>
      </c>
      <c r="J321" s="53">
        <f>J322+J325</f>
        <v>80</v>
      </c>
    </row>
    <row r="322" spans="1:10" s="20" customFormat="1" ht="56.25" x14ac:dyDescent="0.3">
      <c r="A322" s="83" t="s">
        <v>380</v>
      </c>
      <c r="B322" s="16" t="s">
        <v>206</v>
      </c>
      <c r="C322" s="19" t="s">
        <v>52</v>
      </c>
      <c r="D322" s="32" t="s">
        <v>67</v>
      </c>
      <c r="E322" s="16" t="s">
        <v>136</v>
      </c>
      <c r="F322" s="16" t="s">
        <v>17</v>
      </c>
      <c r="G322" s="16" t="s">
        <v>21</v>
      </c>
      <c r="H322" s="15" t="s">
        <v>18</v>
      </c>
      <c r="I322" s="16" t="s">
        <v>19</v>
      </c>
      <c r="J322" s="53">
        <f>J323</f>
        <v>40</v>
      </c>
    </row>
    <row r="323" spans="1:10" s="20" customFormat="1" ht="37.5" x14ac:dyDescent="0.3">
      <c r="A323" s="54" t="s">
        <v>65</v>
      </c>
      <c r="B323" s="16" t="s">
        <v>206</v>
      </c>
      <c r="C323" s="19" t="s">
        <v>52</v>
      </c>
      <c r="D323" s="32" t="s">
        <v>67</v>
      </c>
      <c r="E323" s="16" t="s">
        <v>136</v>
      </c>
      <c r="F323" s="16" t="s">
        <v>17</v>
      </c>
      <c r="G323" s="16" t="s">
        <v>21</v>
      </c>
      <c r="H323" s="15" t="s">
        <v>66</v>
      </c>
      <c r="I323" s="16" t="s">
        <v>19</v>
      </c>
      <c r="J323" s="53">
        <f>J324</f>
        <v>40</v>
      </c>
    </row>
    <row r="324" spans="1:10" ht="37.5" x14ac:dyDescent="0.3">
      <c r="A324" s="41" t="s">
        <v>34</v>
      </c>
      <c r="B324" s="16" t="s">
        <v>206</v>
      </c>
      <c r="C324" s="19" t="s">
        <v>52</v>
      </c>
      <c r="D324" s="32" t="s">
        <v>67</v>
      </c>
      <c r="E324" s="16" t="s">
        <v>136</v>
      </c>
      <c r="F324" s="16" t="s">
        <v>17</v>
      </c>
      <c r="G324" s="16" t="s">
        <v>21</v>
      </c>
      <c r="H324" s="15" t="s">
        <v>66</v>
      </c>
      <c r="I324" s="16" t="s">
        <v>35</v>
      </c>
      <c r="J324" s="53">
        <v>40</v>
      </c>
    </row>
    <row r="325" spans="1:10" ht="56.25" x14ac:dyDescent="0.3">
      <c r="A325" s="83" t="s">
        <v>381</v>
      </c>
      <c r="B325" s="16" t="s">
        <v>206</v>
      </c>
      <c r="C325" s="19" t="s">
        <v>52</v>
      </c>
      <c r="D325" s="32" t="s">
        <v>67</v>
      </c>
      <c r="E325" s="16" t="s">
        <v>136</v>
      </c>
      <c r="F325" s="16" t="s">
        <v>17</v>
      </c>
      <c r="G325" s="16" t="s">
        <v>23</v>
      </c>
      <c r="H325" s="15" t="s">
        <v>18</v>
      </c>
      <c r="I325" s="16" t="s">
        <v>19</v>
      </c>
      <c r="J325" s="53">
        <f>J326</f>
        <v>40</v>
      </c>
    </row>
    <row r="326" spans="1:10" ht="37.5" x14ac:dyDescent="0.3">
      <c r="A326" s="54" t="s">
        <v>65</v>
      </c>
      <c r="B326" s="16" t="s">
        <v>206</v>
      </c>
      <c r="C326" s="19" t="s">
        <v>52</v>
      </c>
      <c r="D326" s="32" t="s">
        <v>67</v>
      </c>
      <c r="E326" s="16" t="s">
        <v>136</v>
      </c>
      <c r="F326" s="16" t="s">
        <v>17</v>
      </c>
      <c r="G326" s="16" t="s">
        <v>23</v>
      </c>
      <c r="H326" s="15" t="s">
        <v>66</v>
      </c>
      <c r="I326" s="16" t="s">
        <v>19</v>
      </c>
      <c r="J326" s="53">
        <f>J327</f>
        <v>40</v>
      </c>
    </row>
    <row r="327" spans="1:10" ht="37.5" x14ac:dyDescent="0.3">
      <c r="A327" s="41" t="s">
        <v>34</v>
      </c>
      <c r="B327" s="16" t="s">
        <v>206</v>
      </c>
      <c r="C327" s="19" t="s">
        <v>52</v>
      </c>
      <c r="D327" s="32" t="s">
        <v>67</v>
      </c>
      <c r="E327" s="16" t="s">
        <v>136</v>
      </c>
      <c r="F327" s="16" t="s">
        <v>17</v>
      </c>
      <c r="G327" s="16" t="s">
        <v>23</v>
      </c>
      <c r="H327" s="15" t="s">
        <v>66</v>
      </c>
      <c r="I327" s="16" t="s">
        <v>35</v>
      </c>
      <c r="J327" s="53">
        <v>40</v>
      </c>
    </row>
    <row r="328" spans="1:10" x14ac:dyDescent="0.3">
      <c r="A328" s="84" t="s">
        <v>174</v>
      </c>
      <c r="B328" s="13" t="s">
        <v>206</v>
      </c>
      <c r="C328" s="18" t="s">
        <v>112</v>
      </c>
      <c r="D328" s="12" t="s">
        <v>16</v>
      </c>
      <c r="E328" s="13" t="s">
        <v>16</v>
      </c>
      <c r="F328" s="13" t="s">
        <v>17</v>
      </c>
      <c r="G328" s="13" t="s">
        <v>16</v>
      </c>
      <c r="H328" s="12" t="s">
        <v>18</v>
      </c>
      <c r="I328" s="13" t="s">
        <v>19</v>
      </c>
      <c r="J328" s="52">
        <f>J334+J329</f>
        <v>31.8</v>
      </c>
    </row>
    <row r="329" spans="1:10" x14ac:dyDescent="0.3">
      <c r="A329" s="156" t="s">
        <v>125</v>
      </c>
      <c r="B329" s="13" t="s">
        <v>206</v>
      </c>
      <c r="C329" s="18" t="s">
        <v>112</v>
      </c>
      <c r="D329" s="18" t="s">
        <v>21</v>
      </c>
      <c r="E329" s="13" t="s">
        <v>16</v>
      </c>
      <c r="F329" s="13" t="s">
        <v>17</v>
      </c>
      <c r="G329" s="13" t="s">
        <v>16</v>
      </c>
      <c r="H329" s="12" t="s">
        <v>18</v>
      </c>
      <c r="I329" s="13" t="s">
        <v>19</v>
      </c>
      <c r="J329" s="157">
        <f>J330</f>
        <v>11.8</v>
      </c>
    </row>
    <row r="330" spans="1:10" ht="56.25" x14ac:dyDescent="0.3">
      <c r="A330" s="146" t="s">
        <v>346</v>
      </c>
      <c r="B330" s="16" t="s">
        <v>206</v>
      </c>
      <c r="C330" s="19" t="s">
        <v>112</v>
      </c>
      <c r="D330" s="19" t="s">
        <v>21</v>
      </c>
      <c r="E330" s="16" t="s">
        <v>90</v>
      </c>
      <c r="F330" s="16" t="s">
        <v>17</v>
      </c>
      <c r="G330" s="16" t="s">
        <v>16</v>
      </c>
      <c r="H330" s="15" t="s">
        <v>18</v>
      </c>
      <c r="I330" s="16" t="s">
        <v>19</v>
      </c>
      <c r="J330" s="158">
        <f>J331</f>
        <v>11.8</v>
      </c>
    </row>
    <row r="331" spans="1:10" ht="37.5" x14ac:dyDescent="0.3">
      <c r="A331" s="41" t="s">
        <v>449</v>
      </c>
      <c r="B331" s="14">
        <v>601</v>
      </c>
      <c r="C331" s="19" t="s">
        <v>112</v>
      </c>
      <c r="D331" s="19" t="s">
        <v>21</v>
      </c>
      <c r="E331" s="16" t="s">
        <v>90</v>
      </c>
      <c r="F331" s="16" t="s">
        <v>17</v>
      </c>
      <c r="G331" s="16" t="s">
        <v>90</v>
      </c>
      <c r="H331" s="15" t="s">
        <v>18</v>
      </c>
      <c r="I331" s="15" t="s">
        <v>19</v>
      </c>
      <c r="J331" s="159">
        <f>J332</f>
        <v>11.8</v>
      </c>
    </row>
    <row r="332" spans="1:10" ht="37.5" x14ac:dyDescent="0.3">
      <c r="A332" s="41" t="s">
        <v>450</v>
      </c>
      <c r="B332" s="14">
        <v>601</v>
      </c>
      <c r="C332" s="19" t="s">
        <v>112</v>
      </c>
      <c r="D332" s="19" t="s">
        <v>21</v>
      </c>
      <c r="E332" s="16" t="s">
        <v>90</v>
      </c>
      <c r="F332" s="16" t="s">
        <v>17</v>
      </c>
      <c r="G332" s="16" t="s">
        <v>90</v>
      </c>
      <c r="H332" s="15" t="s">
        <v>448</v>
      </c>
      <c r="I332" s="15" t="s">
        <v>19</v>
      </c>
      <c r="J332" s="159">
        <f>J333</f>
        <v>11.8</v>
      </c>
    </row>
    <row r="333" spans="1:10" ht="37.5" x14ac:dyDescent="0.3">
      <c r="A333" s="41" t="s">
        <v>34</v>
      </c>
      <c r="B333" s="14">
        <v>601</v>
      </c>
      <c r="C333" s="19" t="s">
        <v>112</v>
      </c>
      <c r="D333" s="19" t="s">
        <v>21</v>
      </c>
      <c r="E333" s="16" t="s">
        <v>90</v>
      </c>
      <c r="F333" s="16" t="s">
        <v>17</v>
      </c>
      <c r="G333" s="16" t="s">
        <v>90</v>
      </c>
      <c r="H333" s="15" t="s">
        <v>448</v>
      </c>
      <c r="I333" s="15" t="s">
        <v>35</v>
      </c>
      <c r="J333" s="159">
        <v>11.8</v>
      </c>
    </row>
    <row r="334" spans="1:10" x14ac:dyDescent="0.3">
      <c r="A334" s="42" t="s">
        <v>302</v>
      </c>
      <c r="B334" s="13" t="s">
        <v>206</v>
      </c>
      <c r="C334" s="12" t="s">
        <v>112</v>
      </c>
      <c r="D334" s="12" t="s">
        <v>51</v>
      </c>
      <c r="E334" s="18" t="s">
        <v>16</v>
      </c>
      <c r="F334" s="13" t="s">
        <v>17</v>
      </c>
      <c r="G334" s="13" t="s">
        <v>16</v>
      </c>
      <c r="H334" s="12" t="s">
        <v>18</v>
      </c>
      <c r="I334" s="13" t="s">
        <v>19</v>
      </c>
      <c r="J334" s="52">
        <f t="shared" ref="J334:J336" si="10">J335</f>
        <v>20</v>
      </c>
    </row>
    <row r="335" spans="1:10" ht="75" x14ac:dyDescent="0.3">
      <c r="A335" s="64" t="s">
        <v>382</v>
      </c>
      <c r="B335" s="16" t="s">
        <v>206</v>
      </c>
      <c r="C335" s="19" t="s">
        <v>112</v>
      </c>
      <c r="D335" s="19" t="s">
        <v>51</v>
      </c>
      <c r="E335" s="16" t="s">
        <v>329</v>
      </c>
      <c r="F335" s="16" t="s">
        <v>17</v>
      </c>
      <c r="G335" s="16" t="s">
        <v>16</v>
      </c>
      <c r="H335" s="15" t="s">
        <v>18</v>
      </c>
      <c r="I335" s="16" t="s">
        <v>19</v>
      </c>
      <c r="J335" s="53">
        <f t="shared" si="10"/>
        <v>20</v>
      </c>
    </row>
    <row r="336" spans="1:10" ht="56.25" x14ac:dyDescent="0.3">
      <c r="A336" s="64" t="s">
        <v>331</v>
      </c>
      <c r="B336" s="16" t="s">
        <v>206</v>
      </c>
      <c r="C336" s="19" t="s">
        <v>112</v>
      </c>
      <c r="D336" s="19" t="s">
        <v>51</v>
      </c>
      <c r="E336" s="16" t="s">
        <v>329</v>
      </c>
      <c r="F336" s="16" t="s">
        <v>17</v>
      </c>
      <c r="G336" s="16" t="s">
        <v>16</v>
      </c>
      <c r="H336" s="15" t="s">
        <v>333</v>
      </c>
      <c r="I336" s="16" t="s">
        <v>19</v>
      </c>
      <c r="J336" s="53">
        <f t="shared" si="10"/>
        <v>20</v>
      </c>
    </row>
    <row r="337" spans="1:10" ht="37.5" x14ac:dyDescent="0.3">
      <c r="A337" s="64" t="s">
        <v>102</v>
      </c>
      <c r="B337" s="16" t="s">
        <v>206</v>
      </c>
      <c r="C337" s="19" t="s">
        <v>112</v>
      </c>
      <c r="D337" s="19" t="s">
        <v>51</v>
      </c>
      <c r="E337" s="16" t="s">
        <v>329</v>
      </c>
      <c r="F337" s="16" t="s">
        <v>17</v>
      </c>
      <c r="G337" s="16" t="s">
        <v>16</v>
      </c>
      <c r="H337" s="15" t="s">
        <v>333</v>
      </c>
      <c r="I337" s="16" t="s">
        <v>103</v>
      </c>
      <c r="J337" s="53">
        <v>20</v>
      </c>
    </row>
    <row r="338" spans="1:10" x14ac:dyDescent="0.3">
      <c r="A338" s="60" t="s">
        <v>109</v>
      </c>
      <c r="B338" s="21">
        <v>601</v>
      </c>
      <c r="C338" s="12" t="s">
        <v>90</v>
      </c>
      <c r="D338" s="12" t="s">
        <v>16</v>
      </c>
      <c r="E338" s="13" t="s">
        <v>16</v>
      </c>
      <c r="F338" s="13" t="s">
        <v>17</v>
      </c>
      <c r="G338" s="13" t="s">
        <v>16</v>
      </c>
      <c r="H338" s="12" t="s">
        <v>18</v>
      </c>
      <c r="I338" s="13" t="s">
        <v>19</v>
      </c>
      <c r="J338" s="52">
        <f>J339</f>
        <v>22450.73</v>
      </c>
    </row>
    <row r="339" spans="1:10" x14ac:dyDescent="0.3">
      <c r="A339" s="58" t="s">
        <v>89</v>
      </c>
      <c r="B339" s="14">
        <v>601</v>
      </c>
      <c r="C339" s="17">
        <v>10</v>
      </c>
      <c r="D339" s="19" t="s">
        <v>51</v>
      </c>
      <c r="E339" s="16" t="s">
        <v>16</v>
      </c>
      <c r="F339" s="16" t="s">
        <v>17</v>
      </c>
      <c r="G339" s="16" t="s">
        <v>16</v>
      </c>
      <c r="H339" s="15" t="s">
        <v>18</v>
      </c>
      <c r="I339" s="16" t="s">
        <v>19</v>
      </c>
      <c r="J339" s="53">
        <f>J340+J344</f>
        <v>22450.73</v>
      </c>
    </row>
    <row r="340" spans="1:10" ht="56.25" x14ac:dyDescent="0.3">
      <c r="A340" s="41" t="s">
        <v>351</v>
      </c>
      <c r="B340" s="14">
        <v>601</v>
      </c>
      <c r="C340" s="17">
        <v>10</v>
      </c>
      <c r="D340" s="19" t="s">
        <v>51</v>
      </c>
      <c r="E340" s="16" t="s">
        <v>52</v>
      </c>
      <c r="F340" s="16" t="s">
        <v>17</v>
      </c>
      <c r="G340" s="16" t="s">
        <v>16</v>
      </c>
      <c r="H340" s="15" t="s">
        <v>18</v>
      </c>
      <c r="I340" s="16" t="s">
        <v>19</v>
      </c>
      <c r="J340" s="53">
        <f t="shared" ref="J340" si="11">J341</f>
        <v>0</v>
      </c>
    </row>
    <row r="341" spans="1:10" ht="37.5" x14ac:dyDescent="0.3">
      <c r="A341" s="41" t="s">
        <v>220</v>
      </c>
      <c r="B341" s="14">
        <v>601</v>
      </c>
      <c r="C341" s="17">
        <v>10</v>
      </c>
      <c r="D341" s="19" t="s">
        <v>51</v>
      </c>
      <c r="E341" s="16" t="s">
        <v>52</v>
      </c>
      <c r="F341" s="16" t="s">
        <v>10</v>
      </c>
      <c r="G341" s="16" t="s">
        <v>16</v>
      </c>
      <c r="H341" s="15" t="s">
        <v>18</v>
      </c>
      <c r="I341" s="16" t="s">
        <v>19</v>
      </c>
      <c r="J341" s="53">
        <f>J342</f>
        <v>0</v>
      </c>
    </row>
    <row r="342" spans="1:10" ht="37.5" x14ac:dyDescent="0.3">
      <c r="A342" s="57" t="s">
        <v>408</v>
      </c>
      <c r="B342" s="14">
        <v>601</v>
      </c>
      <c r="C342" s="17">
        <v>10</v>
      </c>
      <c r="D342" s="19" t="s">
        <v>51</v>
      </c>
      <c r="E342" s="16" t="s">
        <v>52</v>
      </c>
      <c r="F342" s="16" t="s">
        <v>10</v>
      </c>
      <c r="G342" s="16" t="s">
        <v>16</v>
      </c>
      <c r="H342" s="15" t="s">
        <v>424</v>
      </c>
      <c r="I342" s="16" t="s">
        <v>19</v>
      </c>
      <c r="J342" s="53">
        <f>J343</f>
        <v>0</v>
      </c>
    </row>
    <row r="343" spans="1:10" x14ac:dyDescent="0.3">
      <c r="A343" s="41" t="s">
        <v>41</v>
      </c>
      <c r="B343" s="14">
        <v>601</v>
      </c>
      <c r="C343" s="17">
        <v>10</v>
      </c>
      <c r="D343" s="19" t="s">
        <v>51</v>
      </c>
      <c r="E343" s="16" t="s">
        <v>52</v>
      </c>
      <c r="F343" s="16" t="s">
        <v>10</v>
      </c>
      <c r="G343" s="16" t="s">
        <v>16</v>
      </c>
      <c r="H343" s="15" t="s">
        <v>424</v>
      </c>
      <c r="I343" s="16" t="s">
        <v>91</v>
      </c>
      <c r="J343" s="53">
        <v>0</v>
      </c>
    </row>
    <row r="344" spans="1:10" ht="56.25" x14ac:dyDescent="0.3">
      <c r="A344" s="58" t="s">
        <v>253</v>
      </c>
      <c r="B344" s="14">
        <v>601</v>
      </c>
      <c r="C344" s="15" t="s">
        <v>90</v>
      </c>
      <c r="D344" s="15" t="s">
        <v>51</v>
      </c>
      <c r="E344" s="19" t="s">
        <v>135</v>
      </c>
      <c r="F344" s="16" t="s">
        <v>17</v>
      </c>
      <c r="G344" s="16" t="s">
        <v>16</v>
      </c>
      <c r="H344" s="15" t="s">
        <v>18</v>
      </c>
      <c r="I344" s="16" t="s">
        <v>19</v>
      </c>
      <c r="J344" s="53">
        <f>J345</f>
        <v>22450.73</v>
      </c>
    </row>
    <row r="345" spans="1:10" ht="37.5" x14ac:dyDescent="0.3">
      <c r="A345" s="58" t="s">
        <v>254</v>
      </c>
      <c r="B345" s="14">
        <v>601</v>
      </c>
      <c r="C345" s="15" t="s">
        <v>90</v>
      </c>
      <c r="D345" s="15" t="s">
        <v>51</v>
      </c>
      <c r="E345" s="19" t="s">
        <v>135</v>
      </c>
      <c r="F345" s="16" t="s">
        <v>17</v>
      </c>
      <c r="G345" s="16" t="s">
        <v>97</v>
      </c>
      <c r="H345" s="15" t="s">
        <v>18</v>
      </c>
      <c r="I345" s="16" t="s">
        <v>19</v>
      </c>
      <c r="J345" s="53">
        <f>J350+J346+J348</f>
        <v>22450.73</v>
      </c>
    </row>
    <row r="346" spans="1:10" x14ac:dyDescent="0.3">
      <c r="A346" s="58" t="s">
        <v>172</v>
      </c>
      <c r="B346" s="14">
        <v>601</v>
      </c>
      <c r="C346" s="15" t="s">
        <v>90</v>
      </c>
      <c r="D346" s="15" t="s">
        <v>51</v>
      </c>
      <c r="E346" s="19" t="s">
        <v>135</v>
      </c>
      <c r="F346" s="16" t="s">
        <v>17</v>
      </c>
      <c r="G346" s="16" t="s">
        <v>97</v>
      </c>
      <c r="H346" s="15" t="s">
        <v>192</v>
      </c>
      <c r="I346" s="16" t="s">
        <v>19</v>
      </c>
      <c r="J346" s="53">
        <f>J347</f>
        <v>9338.98</v>
      </c>
    </row>
    <row r="347" spans="1:10" x14ac:dyDescent="0.3">
      <c r="A347" s="58" t="s">
        <v>41</v>
      </c>
      <c r="B347" s="14">
        <v>601</v>
      </c>
      <c r="C347" s="15" t="s">
        <v>90</v>
      </c>
      <c r="D347" s="15" t="s">
        <v>51</v>
      </c>
      <c r="E347" s="19" t="s">
        <v>135</v>
      </c>
      <c r="F347" s="16" t="s">
        <v>17</v>
      </c>
      <c r="G347" s="16" t="s">
        <v>97</v>
      </c>
      <c r="H347" s="15" t="s">
        <v>192</v>
      </c>
      <c r="I347" s="16" t="s">
        <v>91</v>
      </c>
      <c r="J347" s="53">
        <v>9338.98</v>
      </c>
    </row>
    <row r="348" spans="1:10" ht="56.25" x14ac:dyDescent="0.3">
      <c r="A348" s="58" t="s">
        <v>171</v>
      </c>
      <c r="B348" s="14">
        <v>601</v>
      </c>
      <c r="C348" s="15" t="s">
        <v>90</v>
      </c>
      <c r="D348" s="15" t="s">
        <v>51</v>
      </c>
      <c r="E348" s="19" t="s">
        <v>135</v>
      </c>
      <c r="F348" s="16" t="s">
        <v>17</v>
      </c>
      <c r="G348" s="16" t="s">
        <v>97</v>
      </c>
      <c r="H348" s="15" t="s">
        <v>193</v>
      </c>
      <c r="I348" s="16" t="s">
        <v>19</v>
      </c>
      <c r="J348" s="53">
        <f>J349</f>
        <v>12811.75</v>
      </c>
    </row>
    <row r="349" spans="1:10" x14ac:dyDescent="0.3">
      <c r="A349" s="58" t="s">
        <v>41</v>
      </c>
      <c r="B349" s="14">
        <v>601</v>
      </c>
      <c r="C349" s="15" t="s">
        <v>90</v>
      </c>
      <c r="D349" s="15" t="s">
        <v>51</v>
      </c>
      <c r="E349" s="19" t="s">
        <v>135</v>
      </c>
      <c r="F349" s="16" t="s">
        <v>17</v>
      </c>
      <c r="G349" s="16" t="s">
        <v>97</v>
      </c>
      <c r="H349" s="15" t="s">
        <v>193</v>
      </c>
      <c r="I349" s="16" t="s">
        <v>91</v>
      </c>
      <c r="J349" s="53">
        <v>12811.75</v>
      </c>
    </row>
    <row r="350" spans="1:10" x14ac:dyDescent="0.3">
      <c r="A350" s="57" t="s">
        <v>169</v>
      </c>
      <c r="B350" s="14">
        <v>601</v>
      </c>
      <c r="C350" s="15" t="s">
        <v>90</v>
      </c>
      <c r="D350" s="15" t="s">
        <v>51</v>
      </c>
      <c r="E350" s="19" t="s">
        <v>135</v>
      </c>
      <c r="F350" s="16" t="s">
        <v>17</v>
      </c>
      <c r="G350" s="16" t="s">
        <v>97</v>
      </c>
      <c r="H350" s="15" t="s">
        <v>170</v>
      </c>
      <c r="I350" s="16" t="s">
        <v>19</v>
      </c>
      <c r="J350" s="53">
        <f>J351</f>
        <v>300</v>
      </c>
    </row>
    <row r="351" spans="1:10" x14ac:dyDescent="0.3">
      <c r="A351" s="58" t="s">
        <v>41</v>
      </c>
      <c r="B351" s="14">
        <v>601</v>
      </c>
      <c r="C351" s="15" t="s">
        <v>90</v>
      </c>
      <c r="D351" s="15" t="s">
        <v>51</v>
      </c>
      <c r="E351" s="19" t="s">
        <v>135</v>
      </c>
      <c r="F351" s="16" t="s">
        <v>17</v>
      </c>
      <c r="G351" s="16" t="s">
        <v>97</v>
      </c>
      <c r="H351" s="15" t="s">
        <v>170</v>
      </c>
      <c r="I351" s="16" t="s">
        <v>91</v>
      </c>
      <c r="J351" s="53">
        <v>300</v>
      </c>
    </row>
    <row r="352" spans="1:10" x14ac:dyDescent="0.3">
      <c r="A352" s="60" t="s">
        <v>92</v>
      </c>
      <c r="B352" s="14">
        <v>601</v>
      </c>
      <c r="C352" s="12" t="s">
        <v>93</v>
      </c>
      <c r="D352" s="12" t="s">
        <v>16</v>
      </c>
      <c r="E352" s="18" t="s">
        <v>16</v>
      </c>
      <c r="F352" s="13" t="s">
        <v>17</v>
      </c>
      <c r="G352" s="13" t="s">
        <v>16</v>
      </c>
      <c r="H352" s="12" t="s">
        <v>18</v>
      </c>
      <c r="I352" s="13" t="s">
        <v>19</v>
      </c>
      <c r="J352" s="52">
        <f>J353</f>
        <v>72221.440000000002</v>
      </c>
    </row>
    <row r="353" spans="1:10" x14ac:dyDescent="0.3">
      <c r="A353" s="58" t="s">
        <v>94</v>
      </c>
      <c r="B353" s="11">
        <v>601</v>
      </c>
      <c r="C353" s="21">
        <v>11</v>
      </c>
      <c r="D353" s="18" t="s">
        <v>42</v>
      </c>
      <c r="E353" s="18" t="s">
        <v>16</v>
      </c>
      <c r="F353" s="13" t="s">
        <v>17</v>
      </c>
      <c r="G353" s="13" t="s">
        <v>16</v>
      </c>
      <c r="H353" s="12" t="s">
        <v>18</v>
      </c>
      <c r="I353" s="13" t="s">
        <v>19</v>
      </c>
      <c r="J353" s="52">
        <f>J354</f>
        <v>72221.440000000002</v>
      </c>
    </row>
    <row r="354" spans="1:10" ht="56.25" x14ac:dyDescent="0.3">
      <c r="A354" s="58" t="s">
        <v>252</v>
      </c>
      <c r="B354" s="14">
        <v>601</v>
      </c>
      <c r="C354" s="16" t="s">
        <v>93</v>
      </c>
      <c r="D354" s="16" t="s">
        <v>42</v>
      </c>
      <c r="E354" s="16" t="s">
        <v>136</v>
      </c>
      <c r="F354" s="16" t="s">
        <v>17</v>
      </c>
      <c r="G354" s="16" t="s">
        <v>16</v>
      </c>
      <c r="H354" s="15" t="s">
        <v>18</v>
      </c>
      <c r="I354" s="16" t="s">
        <v>19</v>
      </c>
      <c r="J354" s="53">
        <f>J355+J360+J363+J368</f>
        <v>72221.440000000002</v>
      </c>
    </row>
    <row r="355" spans="1:10" ht="56.25" x14ac:dyDescent="0.3">
      <c r="A355" s="41" t="s">
        <v>384</v>
      </c>
      <c r="B355" s="29">
        <v>601</v>
      </c>
      <c r="C355" s="34">
        <v>11</v>
      </c>
      <c r="D355" s="32" t="s">
        <v>42</v>
      </c>
      <c r="E355" s="16" t="s">
        <v>136</v>
      </c>
      <c r="F355" s="16" t="s">
        <v>17</v>
      </c>
      <c r="G355" s="16" t="s">
        <v>21</v>
      </c>
      <c r="H355" s="15" t="s">
        <v>18</v>
      </c>
      <c r="I355" s="16" t="s">
        <v>19</v>
      </c>
      <c r="J355" s="53">
        <f>J356</f>
        <v>57731.360000000001</v>
      </c>
    </row>
    <row r="356" spans="1:10" ht="37.5" x14ac:dyDescent="0.3">
      <c r="A356" s="58" t="s">
        <v>233</v>
      </c>
      <c r="B356" s="29">
        <v>601</v>
      </c>
      <c r="C356" s="34">
        <v>11</v>
      </c>
      <c r="D356" s="32" t="s">
        <v>42</v>
      </c>
      <c r="E356" s="16" t="s">
        <v>136</v>
      </c>
      <c r="F356" s="16" t="s">
        <v>17</v>
      </c>
      <c r="G356" s="16" t="s">
        <v>21</v>
      </c>
      <c r="H356" s="15" t="s">
        <v>66</v>
      </c>
      <c r="I356" s="16" t="s">
        <v>19</v>
      </c>
      <c r="J356" s="53">
        <f>J357+J358+J359</f>
        <v>57731.360000000001</v>
      </c>
    </row>
    <row r="357" spans="1:10" ht="75" x14ac:dyDescent="0.3">
      <c r="A357" s="64" t="s">
        <v>33</v>
      </c>
      <c r="B357" s="29">
        <v>601</v>
      </c>
      <c r="C357" s="34">
        <v>11</v>
      </c>
      <c r="D357" s="32" t="s">
        <v>42</v>
      </c>
      <c r="E357" s="16" t="s">
        <v>136</v>
      </c>
      <c r="F357" s="16" t="s">
        <v>17</v>
      </c>
      <c r="G357" s="16" t="s">
        <v>21</v>
      </c>
      <c r="H357" s="15" t="s">
        <v>66</v>
      </c>
      <c r="I357" s="16" t="s">
        <v>28</v>
      </c>
      <c r="J357" s="53">
        <v>20169.02</v>
      </c>
    </row>
    <row r="358" spans="1:10" ht="37.5" x14ac:dyDescent="0.3">
      <c r="A358" s="41" t="s">
        <v>34</v>
      </c>
      <c r="B358" s="29">
        <v>601</v>
      </c>
      <c r="C358" s="34">
        <v>11</v>
      </c>
      <c r="D358" s="32" t="s">
        <v>42</v>
      </c>
      <c r="E358" s="16" t="s">
        <v>136</v>
      </c>
      <c r="F358" s="16" t="s">
        <v>17</v>
      </c>
      <c r="G358" s="16" t="s">
        <v>21</v>
      </c>
      <c r="H358" s="15" t="s">
        <v>66</v>
      </c>
      <c r="I358" s="16" t="s">
        <v>35</v>
      </c>
      <c r="J358" s="53">
        <v>31068.38</v>
      </c>
    </row>
    <row r="359" spans="1:10" x14ac:dyDescent="0.3">
      <c r="A359" s="41" t="s">
        <v>36</v>
      </c>
      <c r="B359" s="29">
        <v>601</v>
      </c>
      <c r="C359" s="34">
        <v>11</v>
      </c>
      <c r="D359" s="32" t="s">
        <v>42</v>
      </c>
      <c r="E359" s="16" t="s">
        <v>136</v>
      </c>
      <c r="F359" s="16" t="s">
        <v>17</v>
      </c>
      <c r="G359" s="16" t="s">
        <v>21</v>
      </c>
      <c r="H359" s="15" t="s">
        <v>66</v>
      </c>
      <c r="I359" s="16" t="s">
        <v>37</v>
      </c>
      <c r="J359" s="53">
        <v>6493.96</v>
      </c>
    </row>
    <row r="360" spans="1:10" ht="37.5" x14ac:dyDescent="0.3">
      <c r="A360" s="63" t="s">
        <v>386</v>
      </c>
      <c r="B360" s="29">
        <v>601</v>
      </c>
      <c r="C360" s="34">
        <v>11</v>
      </c>
      <c r="D360" s="32" t="s">
        <v>42</v>
      </c>
      <c r="E360" s="16" t="s">
        <v>136</v>
      </c>
      <c r="F360" s="16" t="s">
        <v>17</v>
      </c>
      <c r="G360" s="16" t="s">
        <v>42</v>
      </c>
      <c r="H360" s="15" t="s">
        <v>95</v>
      </c>
      <c r="I360" s="16" t="s">
        <v>19</v>
      </c>
      <c r="J360" s="53">
        <f>J361+J362</f>
        <v>2191.37</v>
      </c>
    </row>
    <row r="361" spans="1:10" ht="75" x14ac:dyDescent="0.3">
      <c r="A361" s="64" t="s">
        <v>33</v>
      </c>
      <c r="B361" s="29">
        <v>601</v>
      </c>
      <c r="C361" s="34">
        <v>11</v>
      </c>
      <c r="D361" s="32" t="s">
        <v>42</v>
      </c>
      <c r="E361" s="16" t="s">
        <v>136</v>
      </c>
      <c r="F361" s="16" t="s">
        <v>17</v>
      </c>
      <c r="G361" s="16" t="s">
        <v>42</v>
      </c>
      <c r="H361" s="15" t="s">
        <v>95</v>
      </c>
      <c r="I361" s="16" t="s">
        <v>28</v>
      </c>
      <c r="J361" s="53">
        <v>1510.37</v>
      </c>
    </row>
    <row r="362" spans="1:10" ht="37.5" x14ac:dyDescent="0.3">
      <c r="A362" s="41" t="s">
        <v>34</v>
      </c>
      <c r="B362" s="29">
        <v>601</v>
      </c>
      <c r="C362" s="34">
        <v>11</v>
      </c>
      <c r="D362" s="32" t="s">
        <v>42</v>
      </c>
      <c r="E362" s="16" t="s">
        <v>136</v>
      </c>
      <c r="F362" s="16" t="s">
        <v>17</v>
      </c>
      <c r="G362" s="16" t="s">
        <v>42</v>
      </c>
      <c r="H362" s="15" t="s">
        <v>95</v>
      </c>
      <c r="I362" s="16" t="s">
        <v>35</v>
      </c>
      <c r="J362" s="53">
        <v>681</v>
      </c>
    </row>
    <row r="363" spans="1:10" ht="56.25" x14ac:dyDescent="0.3">
      <c r="A363" s="41" t="s">
        <v>385</v>
      </c>
      <c r="B363" s="29">
        <v>601</v>
      </c>
      <c r="C363" s="34">
        <v>11</v>
      </c>
      <c r="D363" s="32" t="s">
        <v>42</v>
      </c>
      <c r="E363" s="16" t="s">
        <v>136</v>
      </c>
      <c r="F363" s="16" t="s">
        <v>17</v>
      </c>
      <c r="G363" s="16" t="s">
        <v>23</v>
      </c>
      <c r="H363" s="15" t="s">
        <v>18</v>
      </c>
      <c r="I363" s="16" t="s">
        <v>19</v>
      </c>
      <c r="J363" s="53">
        <f>J364</f>
        <v>11427.730000000001</v>
      </c>
    </row>
    <row r="364" spans="1:10" ht="37.5" x14ac:dyDescent="0.3">
      <c r="A364" s="58" t="s">
        <v>233</v>
      </c>
      <c r="B364" s="29">
        <v>601</v>
      </c>
      <c r="C364" s="34">
        <v>11</v>
      </c>
      <c r="D364" s="32" t="s">
        <v>42</v>
      </c>
      <c r="E364" s="16" t="s">
        <v>136</v>
      </c>
      <c r="F364" s="16" t="s">
        <v>17</v>
      </c>
      <c r="G364" s="16" t="s">
        <v>23</v>
      </c>
      <c r="H364" s="15" t="s">
        <v>66</v>
      </c>
      <c r="I364" s="16" t="s">
        <v>19</v>
      </c>
      <c r="J364" s="53">
        <f>J365+J366+J367</f>
        <v>11427.730000000001</v>
      </c>
    </row>
    <row r="365" spans="1:10" ht="75" x14ac:dyDescent="0.3">
      <c r="A365" s="64" t="s">
        <v>33</v>
      </c>
      <c r="B365" s="29">
        <v>601</v>
      </c>
      <c r="C365" s="34">
        <v>11</v>
      </c>
      <c r="D365" s="32" t="s">
        <v>42</v>
      </c>
      <c r="E365" s="16" t="s">
        <v>136</v>
      </c>
      <c r="F365" s="16" t="s">
        <v>17</v>
      </c>
      <c r="G365" s="16" t="s">
        <v>23</v>
      </c>
      <c r="H365" s="15" t="s">
        <v>66</v>
      </c>
      <c r="I365" s="16" t="s">
        <v>28</v>
      </c>
      <c r="J365" s="53">
        <v>3709.2</v>
      </c>
    </row>
    <row r="366" spans="1:10" ht="37.5" x14ac:dyDescent="0.3">
      <c r="A366" s="41" t="s">
        <v>34</v>
      </c>
      <c r="B366" s="29">
        <v>601</v>
      </c>
      <c r="C366" s="34">
        <v>11</v>
      </c>
      <c r="D366" s="32" t="s">
        <v>42</v>
      </c>
      <c r="E366" s="16" t="s">
        <v>136</v>
      </c>
      <c r="F366" s="16" t="s">
        <v>17</v>
      </c>
      <c r="G366" s="16" t="s">
        <v>23</v>
      </c>
      <c r="H366" s="15" t="s">
        <v>66</v>
      </c>
      <c r="I366" s="16" t="s">
        <v>35</v>
      </c>
      <c r="J366" s="53">
        <v>5442.09</v>
      </c>
    </row>
    <row r="367" spans="1:10" x14ac:dyDescent="0.3">
      <c r="A367" s="41" t="s">
        <v>36</v>
      </c>
      <c r="B367" s="29">
        <v>601</v>
      </c>
      <c r="C367" s="34">
        <v>11</v>
      </c>
      <c r="D367" s="32" t="s">
        <v>42</v>
      </c>
      <c r="E367" s="16" t="s">
        <v>136</v>
      </c>
      <c r="F367" s="16" t="s">
        <v>17</v>
      </c>
      <c r="G367" s="16" t="s">
        <v>23</v>
      </c>
      <c r="H367" s="15" t="s">
        <v>66</v>
      </c>
      <c r="I367" s="16" t="s">
        <v>37</v>
      </c>
      <c r="J367" s="53">
        <v>2276.44</v>
      </c>
    </row>
    <row r="368" spans="1:10" x14ac:dyDescent="0.3">
      <c r="A368" s="41" t="s">
        <v>427</v>
      </c>
      <c r="B368" s="29">
        <v>601</v>
      </c>
      <c r="C368" s="34">
        <v>11</v>
      </c>
      <c r="D368" s="32" t="s">
        <v>42</v>
      </c>
      <c r="E368" s="16" t="s">
        <v>136</v>
      </c>
      <c r="F368" s="16" t="s">
        <v>17</v>
      </c>
      <c r="G368" s="16" t="s">
        <v>67</v>
      </c>
      <c r="H368" s="15" t="s">
        <v>18</v>
      </c>
      <c r="I368" s="16" t="s">
        <v>19</v>
      </c>
      <c r="J368" s="53">
        <f>J369+J371</f>
        <v>870.98</v>
      </c>
    </row>
    <row r="369" spans="1:10" ht="56.25" x14ac:dyDescent="0.3">
      <c r="A369" s="70" t="s">
        <v>529</v>
      </c>
      <c r="B369" s="29">
        <v>601</v>
      </c>
      <c r="C369" s="34">
        <v>11</v>
      </c>
      <c r="D369" s="32" t="s">
        <v>42</v>
      </c>
      <c r="E369" s="16" t="s">
        <v>136</v>
      </c>
      <c r="F369" s="16" t="s">
        <v>17</v>
      </c>
      <c r="G369" s="16" t="s">
        <v>67</v>
      </c>
      <c r="H369" s="15" t="s">
        <v>453</v>
      </c>
      <c r="I369" s="16" t="s">
        <v>19</v>
      </c>
      <c r="J369" s="53">
        <f>J370</f>
        <v>729.93</v>
      </c>
    </row>
    <row r="370" spans="1:10" ht="37.5" x14ac:dyDescent="0.3">
      <c r="A370" s="41" t="s">
        <v>34</v>
      </c>
      <c r="B370" s="29">
        <v>601</v>
      </c>
      <c r="C370" s="34">
        <v>11</v>
      </c>
      <c r="D370" s="32" t="s">
        <v>42</v>
      </c>
      <c r="E370" s="16" t="s">
        <v>136</v>
      </c>
      <c r="F370" s="16" t="s">
        <v>17</v>
      </c>
      <c r="G370" s="16" t="s">
        <v>67</v>
      </c>
      <c r="H370" s="15" t="s">
        <v>453</v>
      </c>
      <c r="I370" s="16" t="s">
        <v>35</v>
      </c>
      <c r="J370" s="53">
        <v>729.93</v>
      </c>
    </row>
    <row r="371" spans="1:10" ht="75" x14ac:dyDescent="0.3">
      <c r="A371" s="70" t="s">
        <v>530</v>
      </c>
      <c r="B371" s="29">
        <v>601</v>
      </c>
      <c r="C371" s="34">
        <v>11</v>
      </c>
      <c r="D371" s="32" t="s">
        <v>42</v>
      </c>
      <c r="E371" s="16" t="s">
        <v>136</v>
      </c>
      <c r="F371" s="16" t="s">
        <v>17</v>
      </c>
      <c r="G371" s="16" t="s">
        <v>67</v>
      </c>
      <c r="H371" s="15" t="s">
        <v>454</v>
      </c>
      <c r="I371" s="16" t="s">
        <v>19</v>
      </c>
      <c r="J371" s="53">
        <f>J372</f>
        <v>141.05000000000001</v>
      </c>
    </row>
    <row r="372" spans="1:10" ht="37.5" x14ac:dyDescent="0.3">
      <c r="A372" s="41" t="s">
        <v>34</v>
      </c>
      <c r="B372" s="29">
        <v>601</v>
      </c>
      <c r="C372" s="34">
        <v>11</v>
      </c>
      <c r="D372" s="32" t="s">
        <v>42</v>
      </c>
      <c r="E372" s="16" t="s">
        <v>136</v>
      </c>
      <c r="F372" s="16" t="s">
        <v>17</v>
      </c>
      <c r="G372" s="16" t="s">
        <v>67</v>
      </c>
      <c r="H372" s="15" t="s">
        <v>454</v>
      </c>
      <c r="I372" s="16" t="s">
        <v>35</v>
      </c>
      <c r="J372" s="53">
        <v>141.05000000000001</v>
      </c>
    </row>
    <row r="373" spans="1:10" ht="56.25" x14ac:dyDescent="0.3">
      <c r="A373" s="42" t="s">
        <v>232</v>
      </c>
      <c r="B373" s="12" t="s">
        <v>197</v>
      </c>
      <c r="C373" s="12" t="s">
        <v>16</v>
      </c>
      <c r="D373" s="12" t="s">
        <v>16</v>
      </c>
      <c r="E373" s="18" t="s">
        <v>16</v>
      </c>
      <c r="F373" s="13" t="s">
        <v>17</v>
      </c>
      <c r="G373" s="13" t="s">
        <v>16</v>
      </c>
      <c r="H373" s="12" t="s">
        <v>18</v>
      </c>
      <c r="I373" s="13" t="s">
        <v>19</v>
      </c>
      <c r="J373" s="52">
        <f t="shared" ref="J373:J374" si="12">J374</f>
        <v>13221.12</v>
      </c>
    </row>
    <row r="374" spans="1:10" x14ac:dyDescent="0.3">
      <c r="A374" s="41" t="s">
        <v>20</v>
      </c>
      <c r="B374" s="15" t="s">
        <v>197</v>
      </c>
      <c r="C374" s="15" t="s">
        <v>21</v>
      </c>
      <c r="D374" s="15" t="s">
        <v>16</v>
      </c>
      <c r="E374" s="19" t="s">
        <v>16</v>
      </c>
      <c r="F374" s="16" t="s">
        <v>17</v>
      </c>
      <c r="G374" s="16" t="s">
        <v>16</v>
      </c>
      <c r="H374" s="15" t="s">
        <v>18</v>
      </c>
      <c r="I374" s="16" t="s">
        <v>19</v>
      </c>
      <c r="J374" s="53">
        <f t="shared" si="12"/>
        <v>13221.12</v>
      </c>
    </row>
    <row r="375" spans="1:10" x14ac:dyDescent="0.3">
      <c r="A375" s="41" t="s">
        <v>39</v>
      </c>
      <c r="B375" s="15" t="s">
        <v>197</v>
      </c>
      <c r="C375" s="15" t="s">
        <v>21</v>
      </c>
      <c r="D375" s="16">
        <v>13</v>
      </c>
      <c r="E375" s="19" t="s">
        <v>16</v>
      </c>
      <c r="F375" s="16" t="s">
        <v>17</v>
      </c>
      <c r="G375" s="16" t="s">
        <v>16</v>
      </c>
      <c r="H375" s="15" t="s">
        <v>18</v>
      </c>
      <c r="I375" s="16" t="s">
        <v>19</v>
      </c>
      <c r="J375" s="53">
        <f>J376+J390</f>
        <v>13221.12</v>
      </c>
    </row>
    <row r="376" spans="1:10" ht="56.25" x14ac:dyDescent="0.3">
      <c r="A376" s="41" t="s">
        <v>379</v>
      </c>
      <c r="B376" s="15" t="s">
        <v>197</v>
      </c>
      <c r="C376" s="15" t="s">
        <v>21</v>
      </c>
      <c r="D376" s="16">
        <v>13</v>
      </c>
      <c r="E376" s="19" t="s">
        <v>42</v>
      </c>
      <c r="F376" s="16" t="s">
        <v>17</v>
      </c>
      <c r="G376" s="16" t="s">
        <v>16</v>
      </c>
      <c r="H376" s="15" t="s">
        <v>18</v>
      </c>
      <c r="I376" s="16" t="s">
        <v>19</v>
      </c>
      <c r="J376" s="53">
        <f>J377+J380+J383</f>
        <v>13042.19</v>
      </c>
    </row>
    <row r="377" spans="1:10" ht="56.25" x14ac:dyDescent="0.3">
      <c r="A377" s="41" t="s">
        <v>339</v>
      </c>
      <c r="B377" s="15" t="s">
        <v>197</v>
      </c>
      <c r="C377" s="15" t="s">
        <v>21</v>
      </c>
      <c r="D377" s="16">
        <v>13</v>
      </c>
      <c r="E377" s="19" t="s">
        <v>42</v>
      </c>
      <c r="F377" s="16" t="s">
        <v>25</v>
      </c>
      <c r="G377" s="16" t="s">
        <v>16</v>
      </c>
      <c r="H377" s="15" t="s">
        <v>18</v>
      </c>
      <c r="I377" s="16" t="s">
        <v>19</v>
      </c>
      <c r="J377" s="53">
        <f>J378</f>
        <v>1190.7</v>
      </c>
    </row>
    <row r="378" spans="1:10" ht="37.5" x14ac:dyDescent="0.3">
      <c r="A378" s="85" t="s">
        <v>298</v>
      </c>
      <c r="B378" s="15" t="s">
        <v>197</v>
      </c>
      <c r="C378" s="15" t="s">
        <v>21</v>
      </c>
      <c r="D378" s="16">
        <v>13</v>
      </c>
      <c r="E378" s="19" t="s">
        <v>42</v>
      </c>
      <c r="F378" s="16" t="s">
        <v>25</v>
      </c>
      <c r="G378" s="16" t="s">
        <v>16</v>
      </c>
      <c r="H378" s="15" t="s">
        <v>73</v>
      </c>
      <c r="I378" s="16" t="s">
        <v>19</v>
      </c>
      <c r="J378" s="53">
        <f>J379</f>
        <v>1190.7</v>
      </c>
    </row>
    <row r="379" spans="1:10" ht="37.5" x14ac:dyDescent="0.3">
      <c r="A379" s="41" t="s">
        <v>34</v>
      </c>
      <c r="B379" s="15" t="s">
        <v>197</v>
      </c>
      <c r="C379" s="15" t="s">
        <v>21</v>
      </c>
      <c r="D379" s="16">
        <v>13</v>
      </c>
      <c r="E379" s="19" t="s">
        <v>42</v>
      </c>
      <c r="F379" s="16" t="s">
        <v>25</v>
      </c>
      <c r="G379" s="16" t="s">
        <v>16</v>
      </c>
      <c r="H379" s="15" t="s">
        <v>73</v>
      </c>
      <c r="I379" s="16" t="s">
        <v>35</v>
      </c>
      <c r="J379" s="53">
        <v>1190.7</v>
      </c>
    </row>
    <row r="380" spans="1:10" ht="56.25" x14ac:dyDescent="0.3">
      <c r="A380" s="41" t="s">
        <v>231</v>
      </c>
      <c r="B380" s="15" t="s">
        <v>197</v>
      </c>
      <c r="C380" s="15" t="s">
        <v>21</v>
      </c>
      <c r="D380" s="16">
        <v>13</v>
      </c>
      <c r="E380" s="19" t="s">
        <v>42</v>
      </c>
      <c r="F380" s="16" t="s">
        <v>82</v>
      </c>
      <c r="G380" s="16" t="s">
        <v>16</v>
      </c>
      <c r="H380" s="15" t="s">
        <v>18</v>
      </c>
      <c r="I380" s="16" t="s">
        <v>19</v>
      </c>
      <c r="J380" s="53">
        <f>J381</f>
        <v>230</v>
      </c>
    </row>
    <row r="381" spans="1:10" x14ac:dyDescent="0.3">
      <c r="A381" s="79" t="s">
        <v>297</v>
      </c>
      <c r="B381" s="15" t="s">
        <v>197</v>
      </c>
      <c r="C381" s="15" t="s">
        <v>21</v>
      </c>
      <c r="D381" s="16">
        <v>13</v>
      </c>
      <c r="E381" s="19" t="s">
        <v>42</v>
      </c>
      <c r="F381" s="14">
        <v>2</v>
      </c>
      <c r="G381" s="16" t="s">
        <v>16</v>
      </c>
      <c r="H381" s="15" t="s">
        <v>96</v>
      </c>
      <c r="I381" s="16" t="s">
        <v>19</v>
      </c>
      <c r="J381" s="53">
        <f>J382</f>
        <v>230</v>
      </c>
    </row>
    <row r="382" spans="1:10" ht="37.5" x14ac:dyDescent="0.3">
      <c r="A382" s="41" t="s">
        <v>34</v>
      </c>
      <c r="B382" s="15" t="s">
        <v>197</v>
      </c>
      <c r="C382" s="15" t="s">
        <v>21</v>
      </c>
      <c r="D382" s="16">
        <v>13</v>
      </c>
      <c r="E382" s="19" t="s">
        <v>42</v>
      </c>
      <c r="F382" s="16" t="s">
        <v>82</v>
      </c>
      <c r="G382" s="16" t="s">
        <v>16</v>
      </c>
      <c r="H382" s="15" t="s">
        <v>96</v>
      </c>
      <c r="I382" s="16" t="s">
        <v>35</v>
      </c>
      <c r="J382" s="53">
        <v>230</v>
      </c>
    </row>
    <row r="383" spans="1:10" ht="56.25" x14ac:dyDescent="0.3">
      <c r="A383" s="41" t="s">
        <v>259</v>
      </c>
      <c r="B383" s="15" t="s">
        <v>197</v>
      </c>
      <c r="C383" s="15" t="s">
        <v>21</v>
      </c>
      <c r="D383" s="16">
        <v>13</v>
      </c>
      <c r="E383" s="19" t="s">
        <v>42</v>
      </c>
      <c r="F383" s="16" t="s">
        <v>9</v>
      </c>
      <c r="G383" s="16" t="s">
        <v>16</v>
      </c>
      <c r="H383" s="15" t="s">
        <v>18</v>
      </c>
      <c r="I383" s="16" t="s">
        <v>19</v>
      </c>
      <c r="J383" s="53">
        <f>J384+J388</f>
        <v>11621.49</v>
      </c>
    </row>
    <row r="384" spans="1:10" x14ac:dyDescent="0.3">
      <c r="A384" s="41" t="s">
        <v>32</v>
      </c>
      <c r="B384" s="15" t="s">
        <v>197</v>
      </c>
      <c r="C384" s="15" t="s">
        <v>21</v>
      </c>
      <c r="D384" s="16">
        <v>13</v>
      </c>
      <c r="E384" s="19" t="s">
        <v>42</v>
      </c>
      <c r="F384" s="14">
        <v>3</v>
      </c>
      <c r="G384" s="16" t="s">
        <v>16</v>
      </c>
      <c r="H384" s="15" t="s">
        <v>27</v>
      </c>
      <c r="I384" s="16" t="s">
        <v>19</v>
      </c>
      <c r="J384" s="53">
        <f>J385+J386+J387</f>
        <v>693.44</v>
      </c>
    </row>
    <row r="385" spans="1:10" ht="75" x14ac:dyDescent="0.3">
      <c r="A385" s="41" t="s">
        <v>33</v>
      </c>
      <c r="B385" s="15" t="s">
        <v>197</v>
      </c>
      <c r="C385" s="15" t="s">
        <v>21</v>
      </c>
      <c r="D385" s="16">
        <v>13</v>
      </c>
      <c r="E385" s="19" t="s">
        <v>42</v>
      </c>
      <c r="F385" s="14">
        <v>3</v>
      </c>
      <c r="G385" s="16" t="s">
        <v>16</v>
      </c>
      <c r="H385" s="15" t="s">
        <v>27</v>
      </c>
      <c r="I385" s="16" t="s">
        <v>28</v>
      </c>
      <c r="J385" s="53">
        <v>245.86</v>
      </c>
    </row>
    <row r="386" spans="1:10" ht="37.5" x14ac:dyDescent="0.3">
      <c r="A386" s="41" t="s">
        <v>34</v>
      </c>
      <c r="B386" s="15" t="s">
        <v>197</v>
      </c>
      <c r="C386" s="15" t="s">
        <v>21</v>
      </c>
      <c r="D386" s="16">
        <v>13</v>
      </c>
      <c r="E386" s="19" t="s">
        <v>42</v>
      </c>
      <c r="F386" s="14">
        <v>3</v>
      </c>
      <c r="G386" s="16" t="s">
        <v>16</v>
      </c>
      <c r="H386" s="15" t="s">
        <v>27</v>
      </c>
      <c r="I386" s="16" t="s">
        <v>35</v>
      </c>
      <c r="J386" s="53">
        <v>445.88</v>
      </c>
    </row>
    <row r="387" spans="1:10" x14ac:dyDescent="0.3">
      <c r="A387" s="54" t="s">
        <v>36</v>
      </c>
      <c r="B387" s="15" t="s">
        <v>197</v>
      </c>
      <c r="C387" s="15" t="s">
        <v>21</v>
      </c>
      <c r="D387" s="19" t="s">
        <v>71</v>
      </c>
      <c r="E387" s="19" t="s">
        <v>42</v>
      </c>
      <c r="F387" s="19" t="s">
        <v>9</v>
      </c>
      <c r="G387" s="16" t="s">
        <v>16</v>
      </c>
      <c r="H387" s="15" t="s">
        <v>27</v>
      </c>
      <c r="I387" s="16" t="s">
        <v>37</v>
      </c>
      <c r="J387" s="53">
        <v>1.7</v>
      </c>
    </row>
    <row r="388" spans="1:10" ht="37.5" x14ac:dyDescent="0.3">
      <c r="A388" s="41" t="s">
        <v>38</v>
      </c>
      <c r="B388" s="15" t="s">
        <v>197</v>
      </c>
      <c r="C388" s="15" t="s">
        <v>21</v>
      </c>
      <c r="D388" s="16">
        <v>13</v>
      </c>
      <c r="E388" s="19" t="s">
        <v>42</v>
      </c>
      <c r="F388" s="14">
        <v>3</v>
      </c>
      <c r="G388" s="16" t="s">
        <v>16</v>
      </c>
      <c r="H388" s="15" t="s">
        <v>29</v>
      </c>
      <c r="I388" s="16" t="s">
        <v>19</v>
      </c>
      <c r="J388" s="53">
        <f>J389</f>
        <v>10928.05</v>
      </c>
    </row>
    <row r="389" spans="1:10" ht="75" x14ac:dyDescent="0.3">
      <c r="A389" s="41" t="s">
        <v>33</v>
      </c>
      <c r="B389" s="15" t="s">
        <v>197</v>
      </c>
      <c r="C389" s="15" t="s">
        <v>21</v>
      </c>
      <c r="D389" s="16">
        <v>13</v>
      </c>
      <c r="E389" s="19" t="s">
        <v>42</v>
      </c>
      <c r="F389" s="14">
        <v>3</v>
      </c>
      <c r="G389" s="16" t="s">
        <v>16</v>
      </c>
      <c r="H389" s="15" t="s">
        <v>29</v>
      </c>
      <c r="I389" s="16" t="s">
        <v>28</v>
      </c>
      <c r="J389" s="53">
        <v>10928.05</v>
      </c>
    </row>
    <row r="390" spans="1:10" ht="37.5" x14ac:dyDescent="0.3">
      <c r="A390" s="70" t="s">
        <v>440</v>
      </c>
      <c r="B390" s="15" t="s">
        <v>197</v>
      </c>
      <c r="C390" s="15" t="s">
        <v>21</v>
      </c>
      <c r="D390" s="16">
        <v>13</v>
      </c>
      <c r="E390" s="19" t="s">
        <v>366</v>
      </c>
      <c r="F390" s="16" t="s">
        <v>17</v>
      </c>
      <c r="G390" s="16" t="s">
        <v>16</v>
      </c>
      <c r="H390" s="15" t="s">
        <v>18</v>
      </c>
      <c r="I390" s="16" t="s">
        <v>19</v>
      </c>
      <c r="J390" s="53">
        <f>J391</f>
        <v>178.93</v>
      </c>
    </row>
    <row r="391" spans="1:10" x14ac:dyDescent="0.3">
      <c r="A391" s="167" t="s">
        <v>457</v>
      </c>
      <c r="B391" s="15" t="s">
        <v>197</v>
      </c>
      <c r="C391" s="15" t="s">
        <v>21</v>
      </c>
      <c r="D391" s="16">
        <v>13</v>
      </c>
      <c r="E391" s="19" t="s">
        <v>366</v>
      </c>
      <c r="F391" s="16" t="s">
        <v>25</v>
      </c>
      <c r="G391" s="16" t="s">
        <v>16</v>
      </c>
      <c r="H391" s="15" t="s">
        <v>18</v>
      </c>
      <c r="I391" s="16" t="s">
        <v>19</v>
      </c>
      <c r="J391" s="53">
        <f>J392</f>
        <v>178.93</v>
      </c>
    </row>
    <row r="392" spans="1:10" ht="112.5" x14ac:dyDescent="0.3">
      <c r="A392" s="169" t="s">
        <v>1055</v>
      </c>
      <c r="B392" s="15" t="s">
        <v>197</v>
      </c>
      <c r="C392" s="15" t="s">
        <v>21</v>
      </c>
      <c r="D392" s="16">
        <v>13</v>
      </c>
      <c r="E392" s="19" t="s">
        <v>366</v>
      </c>
      <c r="F392" s="16" t="s">
        <v>25</v>
      </c>
      <c r="G392" s="16" t="s">
        <v>16</v>
      </c>
      <c r="H392" s="15" t="s">
        <v>1054</v>
      </c>
      <c r="I392" s="16" t="s">
        <v>19</v>
      </c>
      <c r="J392" s="53">
        <f>J393</f>
        <v>178.93</v>
      </c>
    </row>
    <row r="393" spans="1:10" ht="75" x14ac:dyDescent="0.3">
      <c r="A393" s="64" t="s">
        <v>33</v>
      </c>
      <c r="B393" s="15" t="s">
        <v>197</v>
      </c>
      <c r="C393" s="15" t="s">
        <v>21</v>
      </c>
      <c r="D393" s="16">
        <v>13</v>
      </c>
      <c r="E393" s="19" t="s">
        <v>366</v>
      </c>
      <c r="F393" s="16" t="s">
        <v>25</v>
      </c>
      <c r="G393" s="16" t="s">
        <v>16</v>
      </c>
      <c r="H393" s="15" t="s">
        <v>1054</v>
      </c>
      <c r="I393" s="16" t="s">
        <v>28</v>
      </c>
      <c r="J393" s="53">
        <v>178.93</v>
      </c>
    </row>
    <row r="394" spans="1:10" ht="56.25" x14ac:dyDescent="0.3">
      <c r="A394" s="42" t="s">
        <v>245</v>
      </c>
      <c r="B394" s="11">
        <v>604</v>
      </c>
      <c r="C394" s="13" t="s">
        <v>16</v>
      </c>
      <c r="D394" s="12" t="s">
        <v>16</v>
      </c>
      <c r="E394" s="13" t="s">
        <v>16</v>
      </c>
      <c r="F394" s="13" t="s">
        <v>17</v>
      </c>
      <c r="G394" s="13" t="s">
        <v>16</v>
      </c>
      <c r="H394" s="12" t="s">
        <v>18</v>
      </c>
      <c r="I394" s="13" t="s">
        <v>19</v>
      </c>
      <c r="J394" s="52">
        <f>J395</f>
        <v>48004.63</v>
      </c>
    </row>
    <row r="395" spans="1:10" x14ac:dyDescent="0.3">
      <c r="A395" s="41" t="s">
        <v>20</v>
      </c>
      <c r="B395" s="14">
        <v>604</v>
      </c>
      <c r="C395" s="15" t="s">
        <v>21</v>
      </c>
      <c r="D395" s="15" t="s">
        <v>16</v>
      </c>
      <c r="E395" s="16" t="s">
        <v>16</v>
      </c>
      <c r="F395" s="16" t="s">
        <v>17</v>
      </c>
      <c r="G395" s="16" t="s">
        <v>16</v>
      </c>
      <c r="H395" s="15" t="s">
        <v>18</v>
      </c>
      <c r="I395" s="16" t="s">
        <v>19</v>
      </c>
      <c r="J395" s="53">
        <f>J396+J415+J410</f>
        <v>48004.63</v>
      </c>
    </row>
    <row r="396" spans="1:10" ht="37.5" x14ac:dyDescent="0.3">
      <c r="A396" s="41" t="s">
        <v>98</v>
      </c>
      <c r="B396" s="14">
        <v>604</v>
      </c>
      <c r="C396" s="15" t="s">
        <v>21</v>
      </c>
      <c r="D396" s="16" t="s">
        <v>396</v>
      </c>
      <c r="E396" s="16" t="s">
        <v>16</v>
      </c>
      <c r="F396" s="16" t="s">
        <v>17</v>
      </c>
      <c r="G396" s="16" t="s">
        <v>16</v>
      </c>
      <c r="H396" s="15" t="s">
        <v>18</v>
      </c>
      <c r="I396" s="16" t="s">
        <v>19</v>
      </c>
      <c r="J396" s="53">
        <f>J397+J408</f>
        <v>16692.219999999998</v>
      </c>
    </row>
    <row r="397" spans="1:10" ht="56.25" x14ac:dyDescent="0.3">
      <c r="A397" s="41" t="s">
        <v>350</v>
      </c>
      <c r="B397" s="14">
        <v>604</v>
      </c>
      <c r="C397" s="15" t="s">
        <v>21</v>
      </c>
      <c r="D397" s="16" t="s">
        <v>396</v>
      </c>
      <c r="E397" s="14">
        <v>20</v>
      </c>
      <c r="F397" s="14">
        <v>0</v>
      </c>
      <c r="G397" s="16" t="s">
        <v>16</v>
      </c>
      <c r="H397" s="15" t="s">
        <v>18</v>
      </c>
      <c r="I397" s="16" t="s">
        <v>19</v>
      </c>
      <c r="J397" s="53">
        <f t="shared" ref="J397:J398" si="13">J398</f>
        <v>16423.829999999998</v>
      </c>
    </row>
    <row r="398" spans="1:10" ht="56.25" x14ac:dyDescent="0.3">
      <c r="A398" s="41" t="s">
        <v>337</v>
      </c>
      <c r="B398" s="14">
        <v>604</v>
      </c>
      <c r="C398" s="15" t="s">
        <v>21</v>
      </c>
      <c r="D398" s="16" t="s">
        <v>396</v>
      </c>
      <c r="E398" s="14">
        <v>20</v>
      </c>
      <c r="F398" s="14">
        <v>1</v>
      </c>
      <c r="G398" s="16" t="s">
        <v>16</v>
      </c>
      <c r="H398" s="15" t="s">
        <v>18</v>
      </c>
      <c r="I398" s="16" t="s">
        <v>19</v>
      </c>
      <c r="J398" s="53">
        <f t="shared" si="13"/>
        <v>16423.829999999998</v>
      </c>
    </row>
    <row r="399" spans="1:10" ht="37.5" x14ac:dyDescent="0.3">
      <c r="A399" s="41" t="s">
        <v>269</v>
      </c>
      <c r="B399" s="14">
        <v>604</v>
      </c>
      <c r="C399" s="15" t="s">
        <v>21</v>
      </c>
      <c r="D399" s="16" t="s">
        <v>396</v>
      </c>
      <c r="E399" s="14">
        <v>20</v>
      </c>
      <c r="F399" s="14">
        <v>1</v>
      </c>
      <c r="G399" s="16" t="s">
        <v>21</v>
      </c>
      <c r="H399" s="15" t="s">
        <v>18</v>
      </c>
      <c r="I399" s="16" t="s">
        <v>19</v>
      </c>
      <c r="J399" s="53">
        <f>J400+J404</f>
        <v>16423.829999999998</v>
      </c>
    </row>
    <row r="400" spans="1:10" x14ac:dyDescent="0.3">
      <c r="A400" s="41" t="s">
        <v>32</v>
      </c>
      <c r="B400" s="14">
        <v>604</v>
      </c>
      <c r="C400" s="15" t="s">
        <v>21</v>
      </c>
      <c r="D400" s="16" t="s">
        <v>396</v>
      </c>
      <c r="E400" s="14">
        <v>20</v>
      </c>
      <c r="F400" s="14">
        <v>1</v>
      </c>
      <c r="G400" s="16" t="s">
        <v>21</v>
      </c>
      <c r="H400" s="15" t="s">
        <v>27</v>
      </c>
      <c r="I400" s="16" t="s">
        <v>19</v>
      </c>
      <c r="J400" s="53">
        <f>J401+J402+J403</f>
        <v>1442.86</v>
      </c>
    </row>
    <row r="401" spans="1:10" ht="75" x14ac:dyDescent="0.3">
      <c r="A401" s="41" t="s">
        <v>33</v>
      </c>
      <c r="B401" s="14">
        <v>604</v>
      </c>
      <c r="C401" s="15" t="s">
        <v>21</v>
      </c>
      <c r="D401" s="16" t="s">
        <v>396</v>
      </c>
      <c r="E401" s="14">
        <v>20</v>
      </c>
      <c r="F401" s="14">
        <v>1</v>
      </c>
      <c r="G401" s="16" t="s">
        <v>21</v>
      </c>
      <c r="H401" s="15" t="s">
        <v>27</v>
      </c>
      <c r="I401" s="16" t="s">
        <v>28</v>
      </c>
      <c r="J401" s="53">
        <v>362.56</v>
      </c>
    </row>
    <row r="402" spans="1:10" ht="37.5" x14ac:dyDescent="0.3">
      <c r="A402" s="41" t="s">
        <v>34</v>
      </c>
      <c r="B402" s="14">
        <v>604</v>
      </c>
      <c r="C402" s="15" t="s">
        <v>21</v>
      </c>
      <c r="D402" s="16" t="s">
        <v>396</v>
      </c>
      <c r="E402" s="14">
        <v>20</v>
      </c>
      <c r="F402" s="14">
        <v>1</v>
      </c>
      <c r="G402" s="16" t="s">
        <v>21</v>
      </c>
      <c r="H402" s="15" t="s">
        <v>27</v>
      </c>
      <c r="I402" s="16" t="s">
        <v>35</v>
      </c>
      <c r="J402" s="53">
        <v>1078.71</v>
      </c>
    </row>
    <row r="403" spans="1:10" x14ac:dyDescent="0.3">
      <c r="A403" s="41" t="s">
        <v>36</v>
      </c>
      <c r="B403" s="14">
        <v>604</v>
      </c>
      <c r="C403" s="15" t="s">
        <v>21</v>
      </c>
      <c r="D403" s="16" t="s">
        <v>396</v>
      </c>
      <c r="E403" s="14">
        <v>20</v>
      </c>
      <c r="F403" s="14">
        <v>1</v>
      </c>
      <c r="G403" s="16" t="s">
        <v>21</v>
      </c>
      <c r="H403" s="15" t="s">
        <v>27</v>
      </c>
      <c r="I403" s="16" t="s">
        <v>37</v>
      </c>
      <c r="J403" s="53">
        <v>1.59</v>
      </c>
    </row>
    <row r="404" spans="1:10" ht="37.5" x14ac:dyDescent="0.3">
      <c r="A404" s="41" t="s">
        <v>38</v>
      </c>
      <c r="B404" s="14">
        <v>604</v>
      </c>
      <c r="C404" s="15" t="s">
        <v>21</v>
      </c>
      <c r="D404" s="16" t="s">
        <v>396</v>
      </c>
      <c r="E404" s="14">
        <v>20</v>
      </c>
      <c r="F404" s="14">
        <v>1</v>
      </c>
      <c r="G404" s="16" t="s">
        <v>21</v>
      </c>
      <c r="H404" s="15" t="s">
        <v>29</v>
      </c>
      <c r="I404" s="16" t="s">
        <v>19</v>
      </c>
      <c r="J404" s="53">
        <f>J405</f>
        <v>14980.97</v>
      </c>
    </row>
    <row r="405" spans="1:10" ht="75" x14ac:dyDescent="0.3">
      <c r="A405" s="41" t="s">
        <v>33</v>
      </c>
      <c r="B405" s="14">
        <v>604</v>
      </c>
      <c r="C405" s="15" t="s">
        <v>21</v>
      </c>
      <c r="D405" s="16" t="s">
        <v>396</v>
      </c>
      <c r="E405" s="14">
        <v>20</v>
      </c>
      <c r="F405" s="14">
        <v>1</v>
      </c>
      <c r="G405" s="16" t="s">
        <v>21</v>
      </c>
      <c r="H405" s="15" t="s">
        <v>29</v>
      </c>
      <c r="I405" s="16" t="s">
        <v>28</v>
      </c>
      <c r="J405" s="53">
        <v>14980.97</v>
      </c>
    </row>
    <row r="406" spans="1:10" ht="37.5" x14ac:dyDescent="0.3">
      <c r="A406" s="70" t="s">
        <v>440</v>
      </c>
      <c r="B406" s="14">
        <v>604</v>
      </c>
      <c r="C406" s="15" t="s">
        <v>21</v>
      </c>
      <c r="D406" s="16" t="s">
        <v>396</v>
      </c>
      <c r="E406" s="19" t="s">
        <v>366</v>
      </c>
      <c r="F406" s="16" t="s">
        <v>17</v>
      </c>
      <c r="G406" s="16" t="s">
        <v>16</v>
      </c>
      <c r="H406" s="15" t="s">
        <v>18</v>
      </c>
      <c r="I406" s="16" t="s">
        <v>19</v>
      </c>
      <c r="J406" s="53">
        <f>J407</f>
        <v>268.39</v>
      </c>
    </row>
    <row r="407" spans="1:10" x14ac:dyDescent="0.3">
      <c r="A407" s="167" t="s">
        <v>457</v>
      </c>
      <c r="B407" s="14">
        <v>604</v>
      </c>
      <c r="C407" s="15" t="s">
        <v>21</v>
      </c>
      <c r="D407" s="16" t="s">
        <v>396</v>
      </c>
      <c r="E407" s="19" t="s">
        <v>366</v>
      </c>
      <c r="F407" s="16" t="s">
        <v>25</v>
      </c>
      <c r="G407" s="16" t="s">
        <v>16</v>
      </c>
      <c r="H407" s="15" t="s">
        <v>18</v>
      </c>
      <c r="I407" s="16" t="s">
        <v>19</v>
      </c>
      <c r="J407" s="53">
        <f>J408</f>
        <v>268.39</v>
      </c>
    </row>
    <row r="408" spans="1:10" ht="112.5" x14ac:dyDescent="0.3">
      <c r="A408" s="169" t="s">
        <v>1055</v>
      </c>
      <c r="B408" s="14">
        <v>604</v>
      </c>
      <c r="C408" s="15" t="s">
        <v>21</v>
      </c>
      <c r="D408" s="16" t="s">
        <v>396</v>
      </c>
      <c r="E408" s="19" t="s">
        <v>366</v>
      </c>
      <c r="F408" s="16" t="s">
        <v>25</v>
      </c>
      <c r="G408" s="16" t="s">
        <v>16</v>
      </c>
      <c r="H408" s="15" t="s">
        <v>1054</v>
      </c>
      <c r="I408" s="16" t="s">
        <v>19</v>
      </c>
      <c r="J408" s="53">
        <f>J409</f>
        <v>268.39</v>
      </c>
    </row>
    <row r="409" spans="1:10" ht="75" x14ac:dyDescent="0.3">
      <c r="A409" s="64" t="s">
        <v>33</v>
      </c>
      <c r="B409" s="14">
        <v>604</v>
      </c>
      <c r="C409" s="15" t="s">
        <v>21</v>
      </c>
      <c r="D409" s="16" t="s">
        <v>396</v>
      </c>
      <c r="E409" s="19" t="s">
        <v>366</v>
      </c>
      <c r="F409" s="16" t="s">
        <v>25</v>
      </c>
      <c r="G409" s="16" t="s">
        <v>16</v>
      </c>
      <c r="H409" s="15" t="s">
        <v>1054</v>
      </c>
      <c r="I409" s="16" t="s">
        <v>28</v>
      </c>
      <c r="J409" s="53">
        <v>268.39</v>
      </c>
    </row>
    <row r="410" spans="1:10" x14ac:dyDescent="0.3">
      <c r="A410" s="42" t="s">
        <v>56</v>
      </c>
      <c r="B410" s="14">
        <v>604</v>
      </c>
      <c r="C410" s="19" t="s">
        <v>21</v>
      </c>
      <c r="D410" s="13">
        <v>11</v>
      </c>
      <c r="E410" s="13" t="s">
        <v>16</v>
      </c>
      <c r="F410" s="13">
        <v>0</v>
      </c>
      <c r="G410" s="13" t="s">
        <v>16</v>
      </c>
      <c r="H410" s="12" t="s">
        <v>18</v>
      </c>
      <c r="I410" s="13" t="s">
        <v>19</v>
      </c>
      <c r="J410" s="52">
        <f t="shared" ref="J410:J413" si="14">J411</f>
        <v>257.25</v>
      </c>
    </row>
    <row r="411" spans="1:10" ht="37.5" x14ac:dyDescent="0.3">
      <c r="A411" s="41" t="s">
        <v>45</v>
      </c>
      <c r="B411" s="14">
        <v>604</v>
      </c>
      <c r="C411" s="19" t="s">
        <v>21</v>
      </c>
      <c r="D411" s="16">
        <v>11</v>
      </c>
      <c r="E411" s="14">
        <v>51</v>
      </c>
      <c r="F411" s="14">
        <v>0</v>
      </c>
      <c r="G411" s="16" t="s">
        <v>16</v>
      </c>
      <c r="H411" s="15" t="s">
        <v>18</v>
      </c>
      <c r="I411" s="16" t="s">
        <v>19</v>
      </c>
      <c r="J411" s="53">
        <f t="shared" si="14"/>
        <v>257.25</v>
      </c>
    </row>
    <row r="412" spans="1:10" x14ac:dyDescent="0.3">
      <c r="A412" s="41" t="s">
        <v>194</v>
      </c>
      <c r="B412" s="14">
        <v>604</v>
      </c>
      <c r="C412" s="19" t="s">
        <v>21</v>
      </c>
      <c r="D412" s="16">
        <v>11</v>
      </c>
      <c r="E412" s="14">
        <v>51</v>
      </c>
      <c r="F412" s="14">
        <v>4</v>
      </c>
      <c r="G412" s="16" t="s">
        <v>16</v>
      </c>
      <c r="H412" s="15" t="s">
        <v>18</v>
      </c>
      <c r="I412" s="16" t="s">
        <v>19</v>
      </c>
      <c r="J412" s="53">
        <f t="shared" si="14"/>
        <v>257.25</v>
      </c>
    </row>
    <row r="413" spans="1:10" x14ac:dyDescent="0.3">
      <c r="A413" s="41" t="s">
        <v>57</v>
      </c>
      <c r="B413" s="14">
        <v>604</v>
      </c>
      <c r="C413" s="19" t="s">
        <v>21</v>
      </c>
      <c r="D413" s="16">
        <v>11</v>
      </c>
      <c r="E413" s="14">
        <v>51</v>
      </c>
      <c r="F413" s="14">
        <v>4</v>
      </c>
      <c r="G413" s="16" t="s">
        <v>16</v>
      </c>
      <c r="H413" s="15" t="s">
        <v>58</v>
      </c>
      <c r="I413" s="16" t="s">
        <v>19</v>
      </c>
      <c r="J413" s="53">
        <f t="shared" si="14"/>
        <v>257.25</v>
      </c>
    </row>
    <row r="414" spans="1:10" x14ac:dyDescent="0.3">
      <c r="A414" s="41" t="s">
        <v>36</v>
      </c>
      <c r="B414" s="14">
        <v>604</v>
      </c>
      <c r="C414" s="15" t="s">
        <v>21</v>
      </c>
      <c r="D414" s="16">
        <v>11</v>
      </c>
      <c r="E414" s="14">
        <v>51</v>
      </c>
      <c r="F414" s="14">
        <v>4</v>
      </c>
      <c r="G414" s="16" t="s">
        <v>16</v>
      </c>
      <c r="H414" s="15" t="s">
        <v>58</v>
      </c>
      <c r="I414" s="16" t="s">
        <v>37</v>
      </c>
      <c r="J414" s="53">
        <v>257.25</v>
      </c>
    </row>
    <row r="415" spans="1:10" x14ac:dyDescent="0.3">
      <c r="A415" s="66" t="s">
        <v>39</v>
      </c>
      <c r="B415" s="11">
        <v>604</v>
      </c>
      <c r="C415" s="15" t="s">
        <v>21</v>
      </c>
      <c r="D415" s="13">
        <v>13</v>
      </c>
      <c r="E415" s="11">
        <v>0</v>
      </c>
      <c r="F415" s="11">
        <v>0</v>
      </c>
      <c r="G415" s="13" t="s">
        <v>16</v>
      </c>
      <c r="H415" s="12" t="s">
        <v>18</v>
      </c>
      <c r="I415" s="13" t="s">
        <v>19</v>
      </c>
      <c r="J415" s="52">
        <f>J425+J416+J421</f>
        <v>31055.16</v>
      </c>
    </row>
    <row r="416" spans="1:10" ht="56.25" x14ac:dyDescent="0.3">
      <c r="A416" s="41" t="s">
        <v>350</v>
      </c>
      <c r="B416" s="14">
        <v>604</v>
      </c>
      <c r="C416" s="15" t="s">
        <v>21</v>
      </c>
      <c r="D416" s="16">
        <v>13</v>
      </c>
      <c r="E416" s="14">
        <v>20</v>
      </c>
      <c r="F416" s="14">
        <v>0</v>
      </c>
      <c r="G416" s="16" t="s">
        <v>16</v>
      </c>
      <c r="H416" s="15" t="s">
        <v>18</v>
      </c>
      <c r="I416" s="16" t="s">
        <v>19</v>
      </c>
      <c r="J416" s="53">
        <f>J417</f>
        <v>0</v>
      </c>
    </row>
    <row r="417" spans="1:10" ht="56.25" x14ac:dyDescent="0.3">
      <c r="A417" s="41" t="s">
        <v>337</v>
      </c>
      <c r="B417" s="14">
        <v>604</v>
      </c>
      <c r="C417" s="15" t="s">
        <v>21</v>
      </c>
      <c r="D417" s="16">
        <v>13</v>
      </c>
      <c r="E417" s="14">
        <v>20</v>
      </c>
      <c r="F417" s="14">
        <v>1</v>
      </c>
      <c r="G417" s="16" t="s">
        <v>16</v>
      </c>
      <c r="H417" s="15" t="s">
        <v>18</v>
      </c>
      <c r="I417" s="16" t="s">
        <v>19</v>
      </c>
      <c r="J417" s="53">
        <f>J418</f>
        <v>0</v>
      </c>
    </row>
    <row r="418" spans="1:10" ht="37.5" x14ac:dyDescent="0.3">
      <c r="A418" s="41" t="s">
        <v>269</v>
      </c>
      <c r="B418" s="14">
        <v>604</v>
      </c>
      <c r="C418" s="15" t="s">
        <v>21</v>
      </c>
      <c r="D418" s="16">
        <v>13</v>
      </c>
      <c r="E418" s="14">
        <v>20</v>
      </c>
      <c r="F418" s="14">
        <v>1</v>
      </c>
      <c r="G418" s="16" t="s">
        <v>21</v>
      </c>
      <c r="H418" s="15" t="s">
        <v>18</v>
      </c>
      <c r="I418" s="16" t="s">
        <v>19</v>
      </c>
      <c r="J418" s="53">
        <f>J419</f>
        <v>0</v>
      </c>
    </row>
    <row r="419" spans="1:10" ht="56.25" x14ac:dyDescent="0.3">
      <c r="A419" s="64" t="s">
        <v>464</v>
      </c>
      <c r="B419" s="14">
        <v>604</v>
      </c>
      <c r="C419" s="15" t="s">
        <v>21</v>
      </c>
      <c r="D419" s="16">
        <v>13</v>
      </c>
      <c r="E419" s="14">
        <v>20</v>
      </c>
      <c r="F419" s="14">
        <v>1</v>
      </c>
      <c r="G419" s="16" t="s">
        <v>21</v>
      </c>
      <c r="H419" s="15" t="s">
        <v>465</v>
      </c>
      <c r="I419" s="16" t="s">
        <v>19</v>
      </c>
      <c r="J419" s="53">
        <f>J420</f>
        <v>0</v>
      </c>
    </row>
    <row r="420" spans="1:10" x14ac:dyDescent="0.3">
      <c r="A420" s="64" t="s">
        <v>36</v>
      </c>
      <c r="B420" s="14">
        <v>604</v>
      </c>
      <c r="C420" s="15" t="s">
        <v>21</v>
      </c>
      <c r="D420" s="16">
        <v>13</v>
      </c>
      <c r="E420" s="14">
        <v>20</v>
      </c>
      <c r="F420" s="14">
        <v>1</v>
      </c>
      <c r="G420" s="16" t="s">
        <v>21</v>
      </c>
      <c r="H420" s="15" t="s">
        <v>465</v>
      </c>
      <c r="I420" s="16" t="s">
        <v>37</v>
      </c>
      <c r="J420" s="53">
        <v>0</v>
      </c>
    </row>
    <row r="421" spans="1:10" ht="37.5" x14ac:dyDescent="0.3">
      <c r="A421" s="41" t="s">
        <v>45</v>
      </c>
      <c r="B421" s="14">
        <v>604</v>
      </c>
      <c r="C421" s="19" t="s">
        <v>21</v>
      </c>
      <c r="D421" s="16">
        <v>13</v>
      </c>
      <c r="E421" s="16" t="s">
        <v>43</v>
      </c>
      <c r="F421" s="16" t="s">
        <v>17</v>
      </c>
      <c r="G421" s="16" t="s">
        <v>16</v>
      </c>
      <c r="H421" s="15" t="s">
        <v>18</v>
      </c>
      <c r="I421" s="16" t="s">
        <v>19</v>
      </c>
      <c r="J421" s="53">
        <f>J422</f>
        <v>343.79</v>
      </c>
    </row>
    <row r="422" spans="1:10" ht="37.5" x14ac:dyDescent="0.3">
      <c r="A422" s="41" t="s">
        <v>59</v>
      </c>
      <c r="B422" s="14">
        <v>604</v>
      </c>
      <c r="C422" s="19" t="s">
        <v>21</v>
      </c>
      <c r="D422" s="16">
        <v>13</v>
      </c>
      <c r="E422" s="16" t="s">
        <v>43</v>
      </c>
      <c r="F422" s="16" t="s">
        <v>11</v>
      </c>
      <c r="G422" s="16" t="s">
        <v>16</v>
      </c>
      <c r="H422" s="15" t="s">
        <v>18</v>
      </c>
      <c r="I422" s="16" t="s">
        <v>19</v>
      </c>
      <c r="J422" s="53">
        <f>J423</f>
        <v>343.79</v>
      </c>
    </row>
    <row r="423" spans="1:10" x14ac:dyDescent="0.3">
      <c r="A423" s="54" t="s">
        <v>40</v>
      </c>
      <c r="B423" s="14">
        <v>604</v>
      </c>
      <c r="C423" s="19" t="s">
        <v>21</v>
      </c>
      <c r="D423" s="19">
        <v>13</v>
      </c>
      <c r="E423" s="14">
        <v>51</v>
      </c>
      <c r="F423" s="14">
        <v>5</v>
      </c>
      <c r="G423" s="16" t="s">
        <v>16</v>
      </c>
      <c r="H423" s="15" t="s">
        <v>61</v>
      </c>
      <c r="I423" s="16" t="s">
        <v>19</v>
      </c>
      <c r="J423" s="53">
        <f>J424</f>
        <v>343.79</v>
      </c>
    </row>
    <row r="424" spans="1:10" ht="75" x14ac:dyDescent="0.3">
      <c r="A424" s="41" t="s">
        <v>33</v>
      </c>
      <c r="B424" s="14">
        <v>604</v>
      </c>
      <c r="C424" s="15" t="s">
        <v>21</v>
      </c>
      <c r="D424" s="16">
        <v>13</v>
      </c>
      <c r="E424" s="14">
        <v>51</v>
      </c>
      <c r="F424" s="14">
        <v>5</v>
      </c>
      <c r="G424" s="16" t="s">
        <v>16</v>
      </c>
      <c r="H424" s="15" t="s">
        <v>61</v>
      </c>
      <c r="I424" s="16" t="s">
        <v>28</v>
      </c>
      <c r="J424" s="53">
        <v>343.79</v>
      </c>
    </row>
    <row r="425" spans="1:10" ht="75" x14ac:dyDescent="0.3">
      <c r="A425" s="41" t="s">
        <v>417</v>
      </c>
      <c r="B425" s="14">
        <v>604</v>
      </c>
      <c r="C425" s="15" t="s">
        <v>21</v>
      </c>
      <c r="D425" s="16">
        <v>13</v>
      </c>
      <c r="E425" s="16" t="s">
        <v>419</v>
      </c>
      <c r="F425" s="16" t="s">
        <v>17</v>
      </c>
      <c r="G425" s="16" t="s">
        <v>16</v>
      </c>
      <c r="H425" s="15" t="s">
        <v>18</v>
      </c>
      <c r="I425" s="16" t="s">
        <v>19</v>
      </c>
      <c r="J425" s="53">
        <f t="shared" ref="J425:J426" si="15">J426</f>
        <v>30711.37</v>
      </c>
    </row>
    <row r="426" spans="1:10" ht="37.5" x14ac:dyDescent="0.3">
      <c r="A426" s="41" t="s">
        <v>418</v>
      </c>
      <c r="B426" s="14">
        <v>604</v>
      </c>
      <c r="C426" s="15" t="s">
        <v>21</v>
      </c>
      <c r="D426" s="16">
        <v>13</v>
      </c>
      <c r="E426" s="16" t="s">
        <v>419</v>
      </c>
      <c r="F426" s="16" t="s">
        <v>25</v>
      </c>
      <c r="G426" s="16" t="s">
        <v>16</v>
      </c>
      <c r="H426" s="15" t="s">
        <v>18</v>
      </c>
      <c r="I426" s="16" t="s">
        <v>19</v>
      </c>
      <c r="J426" s="53">
        <f t="shared" si="15"/>
        <v>30711.37</v>
      </c>
    </row>
    <row r="427" spans="1:10" ht="37.5" x14ac:dyDescent="0.3">
      <c r="A427" s="63" t="s">
        <v>420</v>
      </c>
      <c r="B427" s="14">
        <v>604</v>
      </c>
      <c r="C427" s="15" t="s">
        <v>21</v>
      </c>
      <c r="D427" s="16">
        <v>13</v>
      </c>
      <c r="E427" s="16" t="s">
        <v>419</v>
      </c>
      <c r="F427" s="16" t="s">
        <v>25</v>
      </c>
      <c r="G427" s="16" t="s">
        <v>16</v>
      </c>
      <c r="H427" s="15" t="s">
        <v>66</v>
      </c>
      <c r="I427" s="16" t="s">
        <v>19</v>
      </c>
      <c r="J427" s="53">
        <f>J428+J429+J430</f>
        <v>30711.37</v>
      </c>
    </row>
    <row r="428" spans="1:10" ht="75" x14ac:dyDescent="0.3">
      <c r="A428" s="64" t="s">
        <v>33</v>
      </c>
      <c r="B428" s="14">
        <v>604</v>
      </c>
      <c r="C428" s="15" t="s">
        <v>21</v>
      </c>
      <c r="D428" s="16">
        <v>13</v>
      </c>
      <c r="E428" s="16" t="s">
        <v>419</v>
      </c>
      <c r="F428" s="16" t="s">
        <v>25</v>
      </c>
      <c r="G428" s="16" t="s">
        <v>16</v>
      </c>
      <c r="H428" s="15" t="s">
        <v>66</v>
      </c>
      <c r="I428" s="16" t="s">
        <v>28</v>
      </c>
      <c r="J428" s="53">
        <v>27835.14</v>
      </c>
    </row>
    <row r="429" spans="1:10" ht="37.5" x14ac:dyDescent="0.3">
      <c r="A429" s="64" t="s">
        <v>34</v>
      </c>
      <c r="B429" s="14">
        <v>604</v>
      </c>
      <c r="C429" s="15" t="s">
        <v>21</v>
      </c>
      <c r="D429" s="16">
        <v>13</v>
      </c>
      <c r="E429" s="16" t="s">
        <v>419</v>
      </c>
      <c r="F429" s="16" t="s">
        <v>25</v>
      </c>
      <c r="G429" s="16" t="s">
        <v>16</v>
      </c>
      <c r="H429" s="15" t="s">
        <v>66</v>
      </c>
      <c r="I429" s="16" t="s">
        <v>35</v>
      </c>
      <c r="J429" s="53">
        <v>2876.23</v>
      </c>
    </row>
    <row r="430" spans="1:10" x14ac:dyDescent="0.3">
      <c r="A430" s="64" t="s">
        <v>36</v>
      </c>
      <c r="B430" s="14">
        <v>604</v>
      </c>
      <c r="C430" s="15" t="s">
        <v>21</v>
      </c>
      <c r="D430" s="16">
        <v>13</v>
      </c>
      <c r="E430" s="16" t="s">
        <v>419</v>
      </c>
      <c r="F430" s="16" t="s">
        <v>25</v>
      </c>
      <c r="G430" s="16" t="s">
        <v>16</v>
      </c>
      <c r="H430" s="15" t="s">
        <v>66</v>
      </c>
      <c r="I430" s="16" t="s">
        <v>37</v>
      </c>
      <c r="J430" s="53">
        <v>0</v>
      </c>
    </row>
    <row r="431" spans="1:10" ht="56.25" x14ac:dyDescent="0.3">
      <c r="A431" s="66" t="s">
        <v>199</v>
      </c>
      <c r="B431" s="13" t="s">
        <v>198</v>
      </c>
      <c r="C431" s="12" t="s">
        <v>16</v>
      </c>
      <c r="D431" s="12" t="s">
        <v>16</v>
      </c>
      <c r="E431" s="13" t="s">
        <v>16</v>
      </c>
      <c r="F431" s="13" t="s">
        <v>17</v>
      </c>
      <c r="G431" s="13" t="s">
        <v>16</v>
      </c>
      <c r="H431" s="12" t="s">
        <v>18</v>
      </c>
      <c r="I431" s="13" t="s">
        <v>19</v>
      </c>
      <c r="J431" s="52">
        <f>J448+J561+J438+J432</f>
        <v>1124683.0900000003</v>
      </c>
    </row>
    <row r="432" spans="1:10" x14ac:dyDescent="0.3">
      <c r="A432" s="41" t="s">
        <v>20</v>
      </c>
      <c r="B432" s="16" t="s">
        <v>198</v>
      </c>
      <c r="C432" s="15" t="s">
        <v>21</v>
      </c>
      <c r="D432" s="15" t="s">
        <v>16</v>
      </c>
      <c r="E432" s="16" t="s">
        <v>16</v>
      </c>
      <c r="F432" s="16" t="s">
        <v>17</v>
      </c>
      <c r="G432" s="16" t="s">
        <v>16</v>
      </c>
      <c r="H432" s="15" t="s">
        <v>18</v>
      </c>
      <c r="I432" s="16" t="s">
        <v>19</v>
      </c>
      <c r="J432" s="53">
        <f>J433</f>
        <v>158.22</v>
      </c>
    </row>
    <row r="433" spans="1:10" x14ac:dyDescent="0.3">
      <c r="A433" s="66" t="s">
        <v>39</v>
      </c>
      <c r="B433" s="16" t="s">
        <v>198</v>
      </c>
      <c r="C433" s="15" t="s">
        <v>21</v>
      </c>
      <c r="D433" s="16">
        <v>13</v>
      </c>
      <c r="E433" s="14">
        <v>0</v>
      </c>
      <c r="F433" s="14">
        <v>0</v>
      </c>
      <c r="G433" s="16" t="s">
        <v>16</v>
      </c>
      <c r="H433" s="15" t="s">
        <v>18</v>
      </c>
      <c r="I433" s="16" t="s">
        <v>19</v>
      </c>
      <c r="J433" s="53">
        <f>J434</f>
        <v>158.22</v>
      </c>
    </row>
    <row r="434" spans="1:10" ht="37.5" x14ac:dyDescent="0.3">
      <c r="A434" s="41" t="s">
        <v>45</v>
      </c>
      <c r="B434" s="16" t="s">
        <v>198</v>
      </c>
      <c r="C434" s="19" t="s">
        <v>21</v>
      </c>
      <c r="D434" s="16">
        <v>13</v>
      </c>
      <c r="E434" s="16" t="s">
        <v>43</v>
      </c>
      <c r="F434" s="16" t="s">
        <v>17</v>
      </c>
      <c r="G434" s="16" t="s">
        <v>16</v>
      </c>
      <c r="H434" s="15" t="s">
        <v>18</v>
      </c>
      <c r="I434" s="16" t="s">
        <v>19</v>
      </c>
      <c r="J434" s="53">
        <f>J435</f>
        <v>158.22</v>
      </c>
    </row>
    <row r="435" spans="1:10" ht="37.5" x14ac:dyDescent="0.3">
      <c r="A435" s="41" t="s">
        <v>59</v>
      </c>
      <c r="B435" s="16" t="s">
        <v>198</v>
      </c>
      <c r="C435" s="19" t="s">
        <v>21</v>
      </c>
      <c r="D435" s="16">
        <v>13</v>
      </c>
      <c r="E435" s="16" t="s">
        <v>43</v>
      </c>
      <c r="F435" s="16" t="s">
        <v>11</v>
      </c>
      <c r="G435" s="16" t="s">
        <v>16</v>
      </c>
      <c r="H435" s="15" t="s">
        <v>18</v>
      </c>
      <c r="I435" s="16" t="s">
        <v>19</v>
      </c>
      <c r="J435" s="53">
        <f>J436</f>
        <v>158.22</v>
      </c>
    </row>
    <row r="436" spans="1:10" x14ac:dyDescent="0.3">
      <c r="A436" s="54" t="s">
        <v>40</v>
      </c>
      <c r="B436" s="16" t="s">
        <v>198</v>
      </c>
      <c r="C436" s="19" t="s">
        <v>21</v>
      </c>
      <c r="D436" s="19">
        <v>13</v>
      </c>
      <c r="E436" s="14">
        <v>51</v>
      </c>
      <c r="F436" s="14">
        <v>5</v>
      </c>
      <c r="G436" s="16" t="s">
        <v>16</v>
      </c>
      <c r="H436" s="15" t="s">
        <v>61</v>
      </c>
      <c r="I436" s="16" t="s">
        <v>19</v>
      </c>
      <c r="J436" s="53">
        <f>J437</f>
        <v>158.22</v>
      </c>
    </row>
    <row r="437" spans="1:10" ht="75" x14ac:dyDescent="0.3">
      <c r="A437" s="41" t="s">
        <v>33</v>
      </c>
      <c r="B437" s="16" t="s">
        <v>198</v>
      </c>
      <c r="C437" s="15" t="s">
        <v>21</v>
      </c>
      <c r="D437" s="16">
        <v>13</v>
      </c>
      <c r="E437" s="14">
        <v>51</v>
      </c>
      <c r="F437" s="14">
        <v>5</v>
      </c>
      <c r="G437" s="16" t="s">
        <v>16</v>
      </c>
      <c r="H437" s="15" t="s">
        <v>61</v>
      </c>
      <c r="I437" s="16" t="s">
        <v>28</v>
      </c>
      <c r="J437" s="53">
        <v>158.22</v>
      </c>
    </row>
    <row r="438" spans="1:10" x14ac:dyDescent="0.3">
      <c r="A438" s="66" t="s">
        <v>72</v>
      </c>
      <c r="B438" s="13" t="s">
        <v>198</v>
      </c>
      <c r="C438" s="12" t="s">
        <v>23</v>
      </c>
      <c r="D438" s="12" t="s">
        <v>16</v>
      </c>
      <c r="E438" s="13" t="s">
        <v>16</v>
      </c>
      <c r="F438" s="13" t="s">
        <v>17</v>
      </c>
      <c r="G438" s="13" t="s">
        <v>16</v>
      </c>
      <c r="H438" s="12" t="s">
        <v>18</v>
      </c>
      <c r="I438" s="13" t="s">
        <v>19</v>
      </c>
      <c r="J438" s="52">
        <f>J439</f>
        <v>6932.5199999999995</v>
      </c>
    </row>
    <row r="439" spans="1:10" x14ac:dyDescent="0.3">
      <c r="A439" s="66" t="s">
        <v>460</v>
      </c>
      <c r="B439" s="13" t="s">
        <v>198</v>
      </c>
      <c r="C439" s="12" t="s">
        <v>23</v>
      </c>
      <c r="D439" s="12" t="s">
        <v>93</v>
      </c>
      <c r="E439" s="13" t="s">
        <v>16</v>
      </c>
      <c r="F439" s="13" t="s">
        <v>17</v>
      </c>
      <c r="G439" s="13" t="s">
        <v>16</v>
      </c>
      <c r="H439" s="12" t="s">
        <v>18</v>
      </c>
      <c r="I439" s="13" t="s">
        <v>19</v>
      </c>
      <c r="J439" s="52">
        <f>J440</f>
        <v>6932.5199999999995</v>
      </c>
    </row>
    <row r="440" spans="1:10" ht="37.5" x14ac:dyDescent="0.3">
      <c r="A440" s="70" t="s">
        <v>440</v>
      </c>
      <c r="B440" s="16" t="s">
        <v>198</v>
      </c>
      <c r="C440" s="15" t="s">
        <v>23</v>
      </c>
      <c r="D440" s="15" t="s">
        <v>93</v>
      </c>
      <c r="E440" s="16" t="s">
        <v>366</v>
      </c>
      <c r="F440" s="16" t="s">
        <v>17</v>
      </c>
      <c r="G440" s="16" t="s">
        <v>16</v>
      </c>
      <c r="H440" s="15" t="s">
        <v>18</v>
      </c>
      <c r="I440" s="16" t="s">
        <v>19</v>
      </c>
      <c r="J440" s="53">
        <f>J441</f>
        <v>6932.5199999999995</v>
      </c>
    </row>
    <row r="441" spans="1:10" x14ac:dyDescent="0.3">
      <c r="A441" s="71" t="s">
        <v>457</v>
      </c>
      <c r="B441" s="16" t="s">
        <v>198</v>
      </c>
      <c r="C441" s="15" t="s">
        <v>23</v>
      </c>
      <c r="D441" s="15" t="s">
        <v>93</v>
      </c>
      <c r="E441" s="16" t="s">
        <v>366</v>
      </c>
      <c r="F441" s="16" t="s">
        <v>25</v>
      </c>
      <c r="G441" s="16" t="s">
        <v>16</v>
      </c>
      <c r="H441" s="15" t="s">
        <v>18</v>
      </c>
      <c r="I441" s="16" t="s">
        <v>19</v>
      </c>
      <c r="J441" s="53">
        <f>J442+J445</f>
        <v>6932.5199999999995</v>
      </c>
    </row>
    <row r="442" spans="1:10" ht="150" x14ac:dyDescent="0.3">
      <c r="A442" s="162" t="s">
        <v>603</v>
      </c>
      <c r="B442" s="16" t="s">
        <v>198</v>
      </c>
      <c r="C442" s="15" t="s">
        <v>23</v>
      </c>
      <c r="D442" s="15" t="s">
        <v>93</v>
      </c>
      <c r="E442" s="16" t="s">
        <v>366</v>
      </c>
      <c r="F442" s="16" t="s">
        <v>25</v>
      </c>
      <c r="G442" s="16" t="s">
        <v>16</v>
      </c>
      <c r="H442" s="15" t="s">
        <v>461</v>
      </c>
      <c r="I442" s="16" t="s">
        <v>19</v>
      </c>
      <c r="J442" s="53">
        <f>J444+J443</f>
        <v>0</v>
      </c>
    </row>
    <row r="443" spans="1:10" ht="75" x14ac:dyDescent="0.3">
      <c r="A443" s="64" t="s">
        <v>33</v>
      </c>
      <c r="B443" s="16" t="s">
        <v>198</v>
      </c>
      <c r="C443" s="15" t="s">
        <v>23</v>
      </c>
      <c r="D443" s="15" t="s">
        <v>93</v>
      </c>
      <c r="E443" s="16" t="s">
        <v>366</v>
      </c>
      <c r="F443" s="16" t="s">
        <v>25</v>
      </c>
      <c r="G443" s="16" t="s">
        <v>16</v>
      </c>
      <c r="H443" s="15" t="s">
        <v>461</v>
      </c>
      <c r="I443" s="16" t="s">
        <v>28</v>
      </c>
      <c r="J443" s="53">
        <v>0</v>
      </c>
    </row>
    <row r="444" spans="1:10" ht="37.5" x14ac:dyDescent="0.3">
      <c r="A444" s="64" t="s">
        <v>34</v>
      </c>
      <c r="B444" s="16" t="s">
        <v>198</v>
      </c>
      <c r="C444" s="15" t="s">
        <v>23</v>
      </c>
      <c r="D444" s="15" t="s">
        <v>93</v>
      </c>
      <c r="E444" s="16" t="s">
        <v>366</v>
      </c>
      <c r="F444" s="16" t="s">
        <v>25</v>
      </c>
      <c r="G444" s="16" t="s">
        <v>16</v>
      </c>
      <c r="H444" s="15" t="s">
        <v>461</v>
      </c>
      <c r="I444" s="16" t="s">
        <v>35</v>
      </c>
      <c r="J444" s="53">
        <v>0</v>
      </c>
    </row>
    <row r="445" spans="1:10" ht="150" x14ac:dyDescent="0.3">
      <c r="A445" s="64" t="s">
        <v>618</v>
      </c>
      <c r="B445" s="16" t="s">
        <v>198</v>
      </c>
      <c r="C445" s="15" t="s">
        <v>23</v>
      </c>
      <c r="D445" s="15" t="s">
        <v>93</v>
      </c>
      <c r="E445" s="16" t="s">
        <v>366</v>
      </c>
      <c r="F445" s="16" t="s">
        <v>25</v>
      </c>
      <c r="G445" s="16" t="s">
        <v>16</v>
      </c>
      <c r="H445" s="15" t="s">
        <v>617</v>
      </c>
      <c r="I445" s="16" t="s">
        <v>19</v>
      </c>
      <c r="J445" s="53">
        <f>J446+J447</f>
        <v>6932.5199999999995</v>
      </c>
    </row>
    <row r="446" spans="1:10" ht="75" x14ac:dyDescent="0.3">
      <c r="A446" s="64" t="s">
        <v>33</v>
      </c>
      <c r="B446" s="16" t="s">
        <v>198</v>
      </c>
      <c r="C446" s="15" t="s">
        <v>23</v>
      </c>
      <c r="D446" s="15" t="s">
        <v>93</v>
      </c>
      <c r="E446" s="16" t="s">
        <v>366</v>
      </c>
      <c r="F446" s="16" t="s">
        <v>25</v>
      </c>
      <c r="G446" s="16" t="s">
        <v>16</v>
      </c>
      <c r="H446" s="15" t="s">
        <v>617</v>
      </c>
      <c r="I446" s="16" t="s">
        <v>28</v>
      </c>
      <c r="J446" s="53">
        <v>289.04000000000002</v>
      </c>
    </row>
    <row r="447" spans="1:10" ht="37.5" x14ac:dyDescent="0.3">
      <c r="A447" s="64" t="s">
        <v>34</v>
      </c>
      <c r="B447" s="16" t="s">
        <v>198</v>
      </c>
      <c r="C447" s="15" t="s">
        <v>23</v>
      </c>
      <c r="D447" s="15" t="s">
        <v>93</v>
      </c>
      <c r="E447" s="16" t="s">
        <v>366</v>
      </c>
      <c r="F447" s="16" t="s">
        <v>25</v>
      </c>
      <c r="G447" s="16" t="s">
        <v>16</v>
      </c>
      <c r="H447" s="15" t="s">
        <v>617</v>
      </c>
      <c r="I447" s="16" t="s">
        <v>35</v>
      </c>
      <c r="J447" s="53">
        <v>6643.48</v>
      </c>
    </row>
    <row r="448" spans="1:10" x14ac:dyDescent="0.3">
      <c r="A448" s="66" t="s">
        <v>99</v>
      </c>
      <c r="B448" s="13" t="s">
        <v>198</v>
      </c>
      <c r="C448" s="12" t="s">
        <v>52</v>
      </c>
      <c r="D448" s="12" t="s">
        <v>16</v>
      </c>
      <c r="E448" s="13" t="s">
        <v>16</v>
      </c>
      <c r="F448" s="13" t="s">
        <v>17</v>
      </c>
      <c r="G448" s="13" t="s">
        <v>16</v>
      </c>
      <c r="H448" s="12" t="s">
        <v>18</v>
      </c>
      <c r="I448" s="13" t="s">
        <v>19</v>
      </c>
      <c r="J448" s="52">
        <f>J449+J465+J492+J509+J527</f>
        <v>1106685.0000000002</v>
      </c>
    </row>
    <row r="449" spans="1:10" x14ac:dyDescent="0.3">
      <c r="A449" s="64" t="s">
        <v>100</v>
      </c>
      <c r="B449" s="16" t="s">
        <v>198</v>
      </c>
      <c r="C449" s="16" t="s">
        <v>52</v>
      </c>
      <c r="D449" s="16" t="s">
        <v>21</v>
      </c>
      <c r="E449" s="16" t="s">
        <v>16</v>
      </c>
      <c r="F449" s="16" t="s">
        <v>17</v>
      </c>
      <c r="G449" s="16" t="s">
        <v>16</v>
      </c>
      <c r="H449" s="15" t="s">
        <v>18</v>
      </c>
      <c r="I449" s="16" t="s">
        <v>19</v>
      </c>
      <c r="J449" s="52">
        <f>J450</f>
        <v>367249.8</v>
      </c>
    </row>
    <row r="450" spans="1:10" ht="56.25" x14ac:dyDescent="0.3">
      <c r="A450" s="64" t="s">
        <v>255</v>
      </c>
      <c r="B450" s="16" t="s">
        <v>198</v>
      </c>
      <c r="C450" s="16" t="s">
        <v>52</v>
      </c>
      <c r="D450" s="16" t="s">
        <v>21</v>
      </c>
      <c r="E450" s="16" t="s">
        <v>135</v>
      </c>
      <c r="F450" s="16" t="s">
        <v>17</v>
      </c>
      <c r="G450" s="16" t="s">
        <v>16</v>
      </c>
      <c r="H450" s="15" t="s">
        <v>18</v>
      </c>
      <c r="I450" s="16" t="s">
        <v>19</v>
      </c>
      <c r="J450" s="53">
        <f>J451</f>
        <v>367249.8</v>
      </c>
    </row>
    <row r="451" spans="1:10" x14ac:dyDescent="0.3">
      <c r="A451" s="64" t="s">
        <v>181</v>
      </c>
      <c r="B451" s="16" t="s">
        <v>198</v>
      </c>
      <c r="C451" s="16" t="s">
        <v>52</v>
      </c>
      <c r="D451" s="16" t="s">
        <v>21</v>
      </c>
      <c r="E451" s="16" t="s">
        <v>135</v>
      </c>
      <c r="F451" s="16" t="s">
        <v>17</v>
      </c>
      <c r="G451" s="16" t="s">
        <v>21</v>
      </c>
      <c r="H451" s="15" t="s">
        <v>18</v>
      </c>
      <c r="I451" s="16" t="s">
        <v>19</v>
      </c>
      <c r="J451" s="53">
        <f>J452+J457+J462</f>
        <v>367249.8</v>
      </c>
    </row>
    <row r="452" spans="1:10" ht="37.5" x14ac:dyDescent="0.3">
      <c r="A452" s="63" t="s">
        <v>65</v>
      </c>
      <c r="B452" s="16" t="s">
        <v>198</v>
      </c>
      <c r="C452" s="16" t="s">
        <v>52</v>
      </c>
      <c r="D452" s="16" t="s">
        <v>21</v>
      </c>
      <c r="E452" s="19" t="s">
        <v>135</v>
      </c>
      <c r="F452" s="16" t="s">
        <v>17</v>
      </c>
      <c r="G452" s="16" t="s">
        <v>21</v>
      </c>
      <c r="H452" s="15" t="s">
        <v>66</v>
      </c>
      <c r="I452" s="16" t="s">
        <v>19</v>
      </c>
      <c r="J452" s="53">
        <f>J453+J454+J456+J455</f>
        <v>256113.78</v>
      </c>
    </row>
    <row r="453" spans="1:10" ht="75" x14ac:dyDescent="0.3">
      <c r="A453" s="64" t="s">
        <v>33</v>
      </c>
      <c r="B453" s="16" t="s">
        <v>198</v>
      </c>
      <c r="C453" s="19" t="s">
        <v>52</v>
      </c>
      <c r="D453" s="16" t="s">
        <v>21</v>
      </c>
      <c r="E453" s="19" t="s">
        <v>135</v>
      </c>
      <c r="F453" s="16" t="s">
        <v>17</v>
      </c>
      <c r="G453" s="16" t="s">
        <v>21</v>
      </c>
      <c r="H453" s="15" t="s">
        <v>66</v>
      </c>
      <c r="I453" s="16" t="s">
        <v>28</v>
      </c>
      <c r="J453" s="53">
        <v>163880.22</v>
      </c>
    </row>
    <row r="454" spans="1:10" ht="37.5" x14ac:dyDescent="0.3">
      <c r="A454" s="64" t="s">
        <v>34</v>
      </c>
      <c r="B454" s="16" t="s">
        <v>198</v>
      </c>
      <c r="C454" s="19" t="s">
        <v>52</v>
      </c>
      <c r="D454" s="16" t="s">
        <v>21</v>
      </c>
      <c r="E454" s="19" t="s">
        <v>135</v>
      </c>
      <c r="F454" s="16" t="s">
        <v>17</v>
      </c>
      <c r="G454" s="16" t="s">
        <v>21</v>
      </c>
      <c r="H454" s="15" t="s">
        <v>66</v>
      </c>
      <c r="I454" s="16" t="s">
        <v>35</v>
      </c>
      <c r="J454" s="53">
        <v>86468.9</v>
      </c>
    </row>
    <row r="455" spans="1:10" x14ac:dyDescent="0.3">
      <c r="A455" s="41" t="s">
        <v>41</v>
      </c>
      <c r="B455" s="16" t="s">
        <v>198</v>
      </c>
      <c r="C455" s="19" t="s">
        <v>52</v>
      </c>
      <c r="D455" s="16" t="s">
        <v>21</v>
      </c>
      <c r="E455" s="19" t="s">
        <v>135</v>
      </c>
      <c r="F455" s="16" t="s">
        <v>17</v>
      </c>
      <c r="G455" s="16" t="s">
        <v>21</v>
      </c>
      <c r="H455" s="15" t="s">
        <v>66</v>
      </c>
      <c r="I455" s="16" t="s">
        <v>91</v>
      </c>
      <c r="J455" s="53">
        <v>3.31</v>
      </c>
    </row>
    <row r="456" spans="1:10" x14ac:dyDescent="0.3">
      <c r="A456" s="64" t="s">
        <v>36</v>
      </c>
      <c r="B456" s="16" t="s">
        <v>198</v>
      </c>
      <c r="C456" s="19" t="s">
        <v>52</v>
      </c>
      <c r="D456" s="16" t="s">
        <v>21</v>
      </c>
      <c r="E456" s="19" t="s">
        <v>135</v>
      </c>
      <c r="F456" s="16" t="s">
        <v>17</v>
      </c>
      <c r="G456" s="16" t="s">
        <v>21</v>
      </c>
      <c r="H456" s="15" t="s">
        <v>66</v>
      </c>
      <c r="I456" s="16" t="s">
        <v>37</v>
      </c>
      <c r="J456" s="53">
        <v>5761.35</v>
      </c>
    </row>
    <row r="457" spans="1:10" ht="93.75" x14ac:dyDescent="0.3">
      <c r="A457" s="57" t="s">
        <v>371</v>
      </c>
      <c r="B457" s="16" t="s">
        <v>198</v>
      </c>
      <c r="C457" s="16" t="s">
        <v>52</v>
      </c>
      <c r="D457" s="16" t="s">
        <v>21</v>
      </c>
      <c r="E457" s="19" t="s">
        <v>135</v>
      </c>
      <c r="F457" s="16" t="s">
        <v>17</v>
      </c>
      <c r="G457" s="16" t="s">
        <v>21</v>
      </c>
      <c r="H457" s="15" t="s">
        <v>142</v>
      </c>
      <c r="I457" s="16" t="s">
        <v>19</v>
      </c>
      <c r="J457" s="53">
        <f>J458+J459+J461+J460</f>
        <v>105952.35</v>
      </c>
    </row>
    <row r="458" spans="1:10" ht="75" x14ac:dyDescent="0.3">
      <c r="A458" s="64" t="s">
        <v>33</v>
      </c>
      <c r="B458" s="16" t="s">
        <v>198</v>
      </c>
      <c r="C458" s="19" t="s">
        <v>52</v>
      </c>
      <c r="D458" s="16" t="s">
        <v>21</v>
      </c>
      <c r="E458" s="19" t="s">
        <v>135</v>
      </c>
      <c r="F458" s="16" t="s">
        <v>17</v>
      </c>
      <c r="G458" s="16" t="s">
        <v>21</v>
      </c>
      <c r="H458" s="15" t="s">
        <v>142</v>
      </c>
      <c r="I458" s="16" t="s">
        <v>28</v>
      </c>
      <c r="J458" s="53">
        <v>105403.38</v>
      </c>
    </row>
    <row r="459" spans="1:10" ht="37.5" x14ac:dyDescent="0.3">
      <c r="A459" s="64" t="s">
        <v>34</v>
      </c>
      <c r="B459" s="16" t="s">
        <v>198</v>
      </c>
      <c r="C459" s="19" t="s">
        <v>52</v>
      </c>
      <c r="D459" s="16" t="s">
        <v>21</v>
      </c>
      <c r="E459" s="19" t="s">
        <v>135</v>
      </c>
      <c r="F459" s="16" t="s">
        <v>17</v>
      </c>
      <c r="G459" s="16" t="s">
        <v>21</v>
      </c>
      <c r="H459" s="15" t="s">
        <v>142</v>
      </c>
      <c r="I459" s="16" t="s">
        <v>35</v>
      </c>
      <c r="J459" s="53">
        <v>547.4</v>
      </c>
    </row>
    <row r="460" spans="1:10" x14ac:dyDescent="0.3">
      <c r="A460" s="41" t="s">
        <v>41</v>
      </c>
      <c r="B460" s="16" t="s">
        <v>198</v>
      </c>
      <c r="C460" s="19" t="s">
        <v>52</v>
      </c>
      <c r="D460" s="16" t="s">
        <v>21</v>
      </c>
      <c r="E460" s="19" t="s">
        <v>135</v>
      </c>
      <c r="F460" s="16" t="s">
        <v>17</v>
      </c>
      <c r="G460" s="16" t="s">
        <v>21</v>
      </c>
      <c r="H460" s="15" t="s">
        <v>142</v>
      </c>
      <c r="I460" s="16" t="s">
        <v>91</v>
      </c>
      <c r="J460" s="53">
        <v>1.57</v>
      </c>
    </row>
    <row r="461" spans="1:10" x14ac:dyDescent="0.3">
      <c r="A461" s="64" t="s">
        <v>36</v>
      </c>
      <c r="B461" s="16" t="s">
        <v>198</v>
      </c>
      <c r="C461" s="19" t="s">
        <v>52</v>
      </c>
      <c r="D461" s="16" t="s">
        <v>21</v>
      </c>
      <c r="E461" s="24" t="s">
        <v>135</v>
      </c>
      <c r="F461" s="23" t="s">
        <v>17</v>
      </c>
      <c r="G461" s="23" t="s">
        <v>21</v>
      </c>
      <c r="H461" s="15" t="s">
        <v>142</v>
      </c>
      <c r="I461" s="16" t="s">
        <v>37</v>
      </c>
      <c r="J461" s="53">
        <v>0</v>
      </c>
    </row>
    <row r="462" spans="1:10" ht="93.75" x14ac:dyDescent="0.3">
      <c r="A462" s="57" t="s">
        <v>344</v>
      </c>
      <c r="B462" s="16" t="s">
        <v>198</v>
      </c>
      <c r="C462" s="15" t="s">
        <v>52</v>
      </c>
      <c r="D462" s="15" t="s">
        <v>21</v>
      </c>
      <c r="E462" s="19" t="s">
        <v>135</v>
      </c>
      <c r="F462" s="16" t="s">
        <v>17</v>
      </c>
      <c r="G462" s="16" t="s">
        <v>21</v>
      </c>
      <c r="H462" s="15" t="s">
        <v>108</v>
      </c>
      <c r="I462" s="16" t="s">
        <v>19</v>
      </c>
      <c r="J462" s="53">
        <f>J463+J464</f>
        <v>5183.67</v>
      </c>
    </row>
    <row r="463" spans="1:10" ht="75" x14ac:dyDescent="0.3">
      <c r="A463" s="64" t="s">
        <v>33</v>
      </c>
      <c r="B463" s="16" t="s">
        <v>198</v>
      </c>
      <c r="C463" s="19" t="s">
        <v>52</v>
      </c>
      <c r="D463" s="15" t="s">
        <v>21</v>
      </c>
      <c r="E463" s="19" t="s">
        <v>135</v>
      </c>
      <c r="F463" s="16" t="s">
        <v>17</v>
      </c>
      <c r="G463" s="16" t="s">
        <v>21</v>
      </c>
      <c r="H463" s="15" t="s">
        <v>108</v>
      </c>
      <c r="I463" s="16" t="s">
        <v>28</v>
      </c>
      <c r="J463" s="53">
        <v>3737.13</v>
      </c>
    </row>
    <row r="464" spans="1:10" x14ac:dyDescent="0.3">
      <c r="A464" s="41" t="s">
        <v>41</v>
      </c>
      <c r="B464" s="16" t="s">
        <v>198</v>
      </c>
      <c r="C464" s="19" t="s">
        <v>52</v>
      </c>
      <c r="D464" s="15" t="s">
        <v>21</v>
      </c>
      <c r="E464" s="19" t="s">
        <v>135</v>
      </c>
      <c r="F464" s="16" t="s">
        <v>17</v>
      </c>
      <c r="G464" s="16" t="s">
        <v>21</v>
      </c>
      <c r="H464" s="15" t="s">
        <v>108</v>
      </c>
      <c r="I464" s="16" t="s">
        <v>91</v>
      </c>
      <c r="J464" s="53">
        <v>1446.54</v>
      </c>
    </row>
    <row r="465" spans="1:10" x14ac:dyDescent="0.3">
      <c r="A465" s="66" t="s">
        <v>101</v>
      </c>
      <c r="B465" s="16" t="s">
        <v>198</v>
      </c>
      <c r="C465" s="16" t="s">
        <v>52</v>
      </c>
      <c r="D465" s="13" t="s">
        <v>42</v>
      </c>
      <c r="E465" s="13" t="s">
        <v>16</v>
      </c>
      <c r="F465" s="13" t="s">
        <v>17</v>
      </c>
      <c r="G465" s="13" t="s">
        <v>16</v>
      </c>
      <c r="H465" s="12" t="s">
        <v>18</v>
      </c>
      <c r="I465" s="13" t="s">
        <v>19</v>
      </c>
      <c r="J465" s="52">
        <f>J466</f>
        <v>645728.54</v>
      </c>
    </row>
    <row r="466" spans="1:10" ht="56.25" x14ac:dyDescent="0.3">
      <c r="A466" s="64" t="s">
        <v>257</v>
      </c>
      <c r="B466" s="16" t="s">
        <v>198</v>
      </c>
      <c r="C466" s="16" t="s">
        <v>52</v>
      </c>
      <c r="D466" s="16" t="s">
        <v>42</v>
      </c>
      <c r="E466" s="16" t="s">
        <v>135</v>
      </c>
      <c r="F466" s="16" t="s">
        <v>17</v>
      </c>
      <c r="G466" s="16" t="s">
        <v>16</v>
      </c>
      <c r="H466" s="15" t="s">
        <v>18</v>
      </c>
      <c r="I466" s="16" t="s">
        <v>19</v>
      </c>
      <c r="J466" s="53">
        <f>J467+J489</f>
        <v>645728.54</v>
      </c>
    </row>
    <row r="467" spans="1:10" x14ac:dyDescent="0.3">
      <c r="A467" s="64" t="s">
        <v>182</v>
      </c>
      <c r="B467" s="16" t="s">
        <v>198</v>
      </c>
      <c r="C467" s="16" t="s">
        <v>52</v>
      </c>
      <c r="D467" s="16" t="s">
        <v>42</v>
      </c>
      <c r="E467" s="16" t="s">
        <v>135</v>
      </c>
      <c r="F467" s="16" t="s">
        <v>17</v>
      </c>
      <c r="G467" s="16" t="s">
        <v>42</v>
      </c>
      <c r="H467" s="15" t="s">
        <v>18</v>
      </c>
      <c r="I467" s="16" t="s">
        <v>19</v>
      </c>
      <c r="J467" s="53">
        <f>J468+J475+J479+J482+J484+J486+J473</f>
        <v>641372.68000000005</v>
      </c>
    </row>
    <row r="468" spans="1:10" ht="37.5" x14ac:dyDescent="0.3">
      <c r="A468" s="63" t="s">
        <v>65</v>
      </c>
      <c r="B468" s="16" t="s">
        <v>198</v>
      </c>
      <c r="C468" s="16" t="s">
        <v>52</v>
      </c>
      <c r="D468" s="16" t="s">
        <v>42</v>
      </c>
      <c r="E468" s="16" t="s">
        <v>135</v>
      </c>
      <c r="F468" s="16" t="s">
        <v>17</v>
      </c>
      <c r="G468" s="16" t="s">
        <v>42</v>
      </c>
      <c r="H468" s="15" t="s">
        <v>66</v>
      </c>
      <c r="I468" s="16" t="s">
        <v>19</v>
      </c>
      <c r="J468" s="53">
        <f>J469+J470+J472+J471</f>
        <v>224708.24</v>
      </c>
    </row>
    <row r="469" spans="1:10" ht="75" x14ac:dyDescent="0.3">
      <c r="A469" s="64" t="s">
        <v>33</v>
      </c>
      <c r="B469" s="16" t="s">
        <v>198</v>
      </c>
      <c r="C469" s="19" t="s">
        <v>52</v>
      </c>
      <c r="D469" s="16" t="s">
        <v>42</v>
      </c>
      <c r="E469" s="16" t="s">
        <v>135</v>
      </c>
      <c r="F469" s="16" t="s">
        <v>17</v>
      </c>
      <c r="G469" s="16" t="s">
        <v>42</v>
      </c>
      <c r="H469" s="15" t="s">
        <v>66</v>
      </c>
      <c r="I469" s="16" t="s">
        <v>28</v>
      </c>
      <c r="J469" s="53">
        <v>110558.35</v>
      </c>
    </row>
    <row r="470" spans="1:10" ht="37.5" x14ac:dyDescent="0.3">
      <c r="A470" s="64" t="s">
        <v>34</v>
      </c>
      <c r="B470" s="16" t="s">
        <v>198</v>
      </c>
      <c r="C470" s="19" t="s">
        <v>52</v>
      </c>
      <c r="D470" s="16" t="s">
        <v>42</v>
      </c>
      <c r="E470" s="16" t="s">
        <v>135</v>
      </c>
      <c r="F470" s="16" t="s">
        <v>17</v>
      </c>
      <c r="G470" s="16" t="s">
        <v>42</v>
      </c>
      <c r="H470" s="15" t="s">
        <v>66</v>
      </c>
      <c r="I470" s="16" t="s">
        <v>35</v>
      </c>
      <c r="J470" s="53">
        <v>106242.84</v>
      </c>
    </row>
    <row r="471" spans="1:10" x14ac:dyDescent="0.3">
      <c r="A471" s="41" t="s">
        <v>41</v>
      </c>
      <c r="B471" s="16" t="s">
        <v>198</v>
      </c>
      <c r="C471" s="19" t="s">
        <v>52</v>
      </c>
      <c r="D471" s="16" t="s">
        <v>42</v>
      </c>
      <c r="E471" s="16" t="s">
        <v>135</v>
      </c>
      <c r="F471" s="16" t="s">
        <v>17</v>
      </c>
      <c r="G471" s="16" t="s">
        <v>42</v>
      </c>
      <c r="H471" s="15" t="s">
        <v>66</v>
      </c>
      <c r="I471" s="16" t="s">
        <v>91</v>
      </c>
      <c r="J471" s="53">
        <v>4849.68</v>
      </c>
    </row>
    <row r="472" spans="1:10" x14ac:dyDescent="0.3">
      <c r="A472" s="64" t="s">
        <v>36</v>
      </c>
      <c r="B472" s="16" t="s">
        <v>198</v>
      </c>
      <c r="C472" s="19" t="s">
        <v>52</v>
      </c>
      <c r="D472" s="16" t="s">
        <v>42</v>
      </c>
      <c r="E472" s="16" t="s">
        <v>135</v>
      </c>
      <c r="F472" s="16" t="s">
        <v>17</v>
      </c>
      <c r="G472" s="16" t="s">
        <v>42</v>
      </c>
      <c r="H472" s="15" t="s">
        <v>66</v>
      </c>
      <c r="I472" s="16" t="s">
        <v>37</v>
      </c>
      <c r="J472" s="53">
        <v>3057.37</v>
      </c>
    </row>
    <row r="473" spans="1:10" ht="75" x14ac:dyDescent="0.3">
      <c r="A473" s="64" t="s">
        <v>612</v>
      </c>
      <c r="B473" s="16" t="s">
        <v>198</v>
      </c>
      <c r="C473" s="19" t="s">
        <v>52</v>
      </c>
      <c r="D473" s="16" t="s">
        <v>42</v>
      </c>
      <c r="E473" s="16" t="s">
        <v>135</v>
      </c>
      <c r="F473" s="16" t="s">
        <v>17</v>
      </c>
      <c r="G473" s="16" t="s">
        <v>42</v>
      </c>
      <c r="H473" s="15" t="s">
        <v>611</v>
      </c>
      <c r="I473" s="16" t="s">
        <v>19</v>
      </c>
      <c r="J473" s="53">
        <f>J474</f>
        <v>2285.92</v>
      </c>
    </row>
    <row r="474" spans="1:10" ht="37.5" x14ac:dyDescent="0.3">
      <c r="A474" s="64" t="s">
        <v>34</v>
      </c>
      <c r="B474" s="16" t="s">
        <v>198</v>
      </c>
      <c r="C474" s="19" t="s">
        <v>52</v>
      </c>
      <c r="D474" s="16" t="s">
        <v>42</v>
      </c>
      <c r="E474" s="16" t="s">
        <v>135</v>
      </c>
      <c r="F474" s="16" t="s">
        <v>17</v>
      </c>
      <c r="G474" s="16" t="s">
        <v>42</v>
      </c>
      <c r="H474" s="15" t="s">
        <v>611</v>
      </c>
      <c r="I474" s="16" t="s">
        <v>35</v>
      </c>
      <c r="J474" s="53">
        <v>2285.92</v>
      </c>
    </row>
    <row r="475" spans="1:10" ht="131.25" x14ac:dyDescent="0.3">
      <c r="A475" s="57" t="s">
        <v>154</v>
      </c>
      <c r="B475" s="16" t="s">
        <v>198</v>
      </c>
      <c r="C475" s="16" t="s">
        <v>52</v>
      </c>
      <c r="D475" s="16" t="s">
        <v>42</v>
      </c>
      <c r="E475" s="16" t="s">
        <v>135</v>
      </c>
      <c r="F475" s="16" t="s">
        <v>17</v>
      </c>
      <c r="G475" s="16" t="s">
        <v>42</v>
      </c>
      <c r="H475" s="15" t="s">
        <v>143</v>
      </c>
      <c r="I475" s="16" t="s">
        <v>19</v>
      </c>
      <c r="J475" s="53">
        <f>J476+J477+J478</f>
        <v>309362.07</v>
      </c>
    </row>
    <row r="476" spans="1:10" ht="75" x14ac:dyDescent="0.3">
      <c r="A476" s="64" t="s">
        <v>33</v>
      </c>
      <c r="B476" s="16" t="s">
        <v>198</v>
      </c>
      <c r="C476" s="19" t="s">
        <v>52</v>
      </c>
      <c r="D476" s="16" t="s">
        <v>42</v>
      </c>
      <c r="E476" s="16" t="s">
        <v>135</v>
      </c>
      <c r="F476" s="16" t="s">
        <v>17</v>
      </c>
      <c r="G476" s="16" t="s">
        <v>42</v>
      </c>
      <c r="H476" s="15" t="s">
        <v>143</v>
      </c>
      <c r="I476" s="16" t="s">
        <v>28</v>
      </c>
      <c r="J476" s="53">
        <v>295419.56</v>
      </c>
    </row>
    <row r="477" spans="1:10" ht="37.5" x14ac:dyDescent="0.3">
      <c r="A477" s="64" t="s">
        <v>34</v>
      </c>
      <c r="B477" s="16" t="s">
        <v>198</v>
      </c>
      <c r="C477" s="19" t="s">
        <v>52</v>
      </c>
      <c r="D477" s="16" t="s">
        <v>42</v>
      </c>
      <c r="E477" s="16" t="s">
        <v>135</v>
      </c>
      <c r="F477" s="16" t="s">
        <v>17</v>
      </c>
      <c r="G477" s="16" t="s">
        <v>42</v>
      </c>
      <c r="H477" s="15" t="s">
        <v>143</v>
      </c>
      <c r="I477" s="16" t="s">
        <v>35</v>
      </c>
      <c r="J477" s="53">
        <v>13942.51</v>
      </c>
    </row>
    <row r="478" spans="1:10" x14ac:dyDescent="0.3">
      <c r="A478" s="64" t="s">
        <v>36</v>
      </c>
      <c r="B478" s="16" t="s">
        <v>198</v>
      </c>
      <c r="C478" s="19" t="s">
        <v>52</v>
      </c>
      <c r="D478" s="16" t="s">
        <v>42</v>
      </c>
      <c r="E478" s="16" t="s">
        <v>135</v>
      </c>
      <c r="F478" s="16" t="s">
        <v>17</v>
      </c>
      <c r="G478" s="16" t="s">
        <v>42</v>
      </c>
      <c r="H478" s="15" t="s">
        <v>143</v>
      </c>
      <c r="I478" s="16" t="s">
        <v>37</v>
      </c>
      <c r="J478" s="53">
        <v>0</v>
      </c>
    </row>
    <row r="479" spans="1:10" ht="93.75" x14ac:dyDescent="0.3">
      <c r="A479" s="57" t="s">
        <v>344</v>
      </c>
      <c r="B479" s="16" t="s">
        <v>198</v>
      </c>
      <c r="C479" s="15" t="s">
        <v>52</v>
      </c>
      <c r="D479" s="15" t="s">
        <v>42</v>
      </c>
      <c r="E479" s="19" t="s">
        <v>135</v>
      </c>
      <c r="F479" s="16" t="s">
        <v>17</v>
      </c>
      <c r="G479" s="16" t="s">
        <v>42</v>
      </c>
      <c r="H479" s="15" t="s">
        <v>108</v>
      </c>
      <c r="I479" s="16" t="s">
        <v>19</v>
      </c>
      <c r="J479" s="53">
        <f>J480+J481</f>
        <v>12457.28</v>
      </c>
    </row>
    <row r="480" spans="1:10" ht="75" x14ac:dyDescent="0.3">
      <c r="A480" s="64" t="s">
        <v>33</v>
      </c>
      <c r="B480" s="16" t="s">
        <v>198</v>
      </c>
      <c r="C480" s="19" t="s">
        <v>52</v>
      </c>
      <c r="D480" s="15" t="s">
        <v>42</v>
      </c>
      <c r="E480" s="19" t="s">
        <v>135</v>
      </c>
      <c r="F480" s="16" t="s">
        <v>17</v>
      </c>
      <c r="G480" s="16" t="s">
        <v>42</v>
      </c>
      <c r="H480" s="15" t="s">
        <v>108</v>
      </c>
      <c r="I480" s="16" t="s">
        <v>28</v>
      </c>
      <c r="J480" s="53">
        <v>10409</v>
      </c>
    </row>
    <row r="481" spans="1:10" x14ac:dyDescent="0.3">
      <c r="A481" s="41" t="s">
        <v>41</v>
      </c>
      <c r="B481" s="16" t="s">
        <v>198</v>
      </c>
      <c r="C481" s="19" t="s">
        <v>52</v>
      </c>
      <c r="D481" s="15" t="s">
        <v>42</v>
      </c>
      <c r="E481" s="19" t="s">
        <v>135</v>
      </c>
      <c r="F481" s="16" t="s">
        <v>17</v>
      </c>
      <c r="G481" s="16" t="s">
        <v>42</v>
      </c>
      <c r="H481" s="15" t="s">
        <v>108</v>
      </c>
      <c r="I481" s="16" t="s">
        <v>91</v>
      </c>
      <c r="J481" s="53">
        <v>2048.2800000000002</v>
      </c>
    </row>
    <row r="482" spans="1:10" ht="56.25" x14ac:dyDescent="0.3">
      <c r="A482" s="86" t="s">
        <v>370</v>
      </c>
      <c r="B482" s="16" t="s">
        <v>198</v>
      </c>
      <c r="C482" s="15" t="s">
        <v>52</v>
      </c>
      <c r="D482" s="15" t="s">
        <v>42</v>
      </c>
      <c r="E482" s="19" t="s">
        <v>135</v>
      </c>
      <c r="F482" s="16" t="s">
        <v>17</v>
      </c>
      <c r="G482" s="16" t="s">
        <v>42</v>
      </c>
      <c r="H482" s="15" t="s">
        <v>480</v>
      </c>
      <c r="I482" s="16" t="s">
        <v>19</v>
      </c>
      <c r="J482" s="53">
        <f>J483</f>
        <v>26667.57</v>
      </c>
    </row>
    <row r="483" spans="1:10" ht="75" x14ac:dyDescent="0.3">
      <c r="A483" s="64" t="s">
        <v>33</v>
      </c>
      <c r="B483" s="16" t="s">
        <v>198</v>
      </c>
      <c r="C483" s="19" t="s">
        <v>52</v>
      </c>
      <c r="D483" s="15" t="s">
        <v>42</v>
      </c>
      <c r="E483" s="19" t="s">
        <v>135</v>
      </c>
      <c r="F483" s="16" t="s">
        <v>17</v>
      </c>
      <c r="G483" s="16" t="s">
        <v>42</v>
      </c>
      <c r="H483" s="15" t="s">
        <v>480</v>
      </c>
      <c r="I483" s="16" t="s">
        <v>28</v>
      </c>
      <c r="J483" s="53">
        <v>26667.57</v>
      </c>
    </row>
    <row r="484" spans="1:10" ht="56.25" x14ac:dyDescent="0.3">
      <c r="A484" s="64" t="s">
        <v>362</v>
      </c>
      <c r="B484" s="16" t="s">
        <v>198</v>
      </c>
      <c r="C484" s="15" t="s">
        <v>52</v>
      </c>
      <c r="D484" s="15" t="s">
        <v>42</v>
      </c>
      <c r="E484" s="19" t="s">
        <v>135</v>
      </c>
      <c r="F484" s="16" t="s">
        <v>17</v>
      </c>
      <c r="G484" s="16" t="s">
        <v>42</v>
      </c>
      <c r="H484" s="15" t="s">
        <v>361</v>
      </c>
      <c r="I484" s="16" t="s">
        <v>19</v>
      </c>
      <c r="J484" s="53">
        <f>J485</f>
        <v>45323.33</v>
      </c>
    </row>
    <row r="485" spans="1:10" ht="37.5" x14ac:dyDescent="0.3">
      <c r="A485" s="64" t="s">
        <v>34</v>
      </c>
      <c r="B485" s="16" t="s">
        <v>198</v>
      </c>
      <c r="C485" s="19" t="s">
        <v>52</v>
      </c>
      <c r="D485" s="15" t="s">
        <v>42</v>
      </c>
      <c r="E485" s="19" t="s">
        <v>135</v>
      </c>
      <c r="F485" s="16" t="s">
        <v>17</v>
      </c>
      <c r="G485" s="16" t="s">
        <v>42</v>
      </c>
      <c r="H485" s="15" t="s">
        <v>361</v>
      </c>
      <c r="I485" s="16" t="s">
        <v>35</v>
      </c>
      <c r="J485" s="53">
        <v>45323.33</v>
      </c>
    </row>
    <row r="486" spans="1:10" ht="112.5" x14ac:dyDescent="0.3">
      <c r="A486" s="87" t="s">
        <v>399</v>
      </c>
      <c r="B486" s="16" t="s">
        <v>198</v>
      </c>
      <c r="C486" s="15" t="s">
        <v>52</v>
      </c>
      <c r="D486" s="15" t="s">
        <v>42</v>
      </c>
      <c r="E486" s="19" t="s">
        <v>135</v>
      </c>
      <c r="F486" s="16" t="s">
        <v>17</v>
      </c>
      <c r="G486" s="16" t="s">
        <v>42</v>
      </c>
      <c r="H486" s="15" t="s">
        <v>533</v>
      </c>
      <c r="I486" s="16" t="s">
        <v>19</v>
      </c>
      <c r="J486" s="53">
        <f>J487+J488</f>
        <v>20568.27</v>
      </c>
    </row>
    <row r="487" spans="1:10" ht="75" x14ac:dyDescent="0.3">
      <c r="A487" s="64" t="s">
        <v>33</v>
      </c>
      <c r="B487" s="16" t="s">
        <v>198</v>
      </c>
      <c r="C487" s="19" t="s">
        <v>52</v>
      </c>
      <c r="D487" s="15" t="s">
        <v>42</v>
      </c>
      <c r="E487" s="19" t="s">
        <v>135</v>
      </c>
      <c r="F487" s="16" t="s">
        <v>17</v>
      </c>
      <c r="G487" s="16" t="s">
        <v>42</v>
      </c>
      <c r="H487" s="15" t="s">
        <v>533</v>
      </c>
      <c r="I487" s="16" t="s">
        <v>28</v>
      </c>
      <c r="J487" s="53">
        <v>16822.86</v>
      </c>
    </row>
    <row r="488" spans="1:10" ht="37.5" x14ac:dyDescent="0.3">
      <c r="A488" s="64" t="s">
        <v>34</v>
      </c>
      <c r="B488" s="16" t="s">
        <v>198</v>
      </c>
      <c r="C488" s="19" t="s">
        <v>52</v>
      </c>
      <c r="D488" s="15" t="s">
        <v>42</v>
      </c>
      <c r="E488" s="19" t="s">
        <v>135</v>
      </c>
      <c r="F488" s="16" t="s">
        <v>17</v>
      </c>
      <c r="G488" s="16" t="s">
        <v>42</v>
      </c>
      <c r="H488" s="15" t="s">
        <v>533</v>
      </c>
      <c r="I488" s="16" t="s">
        <v>35</v>
      </c>
      <c r="J488" s="53">
        <v>3745.41</v>
      </c>
    </row>
    <row r="489" spans="1:10" ht="37.5" x14ac:dyDescent="0.3">
      <c r="A489" s="64" t="s">
        <v>516</v>
      </c>
      <c r="B489" s="16" t="s">
        <v>198</v>
      </c>
      <c r="C489" s="19" t="s">
        <v>52</v>
      </c>
      <c r="D489" s="15" t="s">
        <v>42</v>
      </c>
      <c r="E489" s="19" t="s">
        <v>135</v>
      </c>
      <c r="F489" s="16" t="s">
        <v>513</v>
      </c>
      <c r="G489" s="16" t="s">
        <v>514</v>
      </c>
      <c r="H489" s="15" t="s">
        <v>18</v>
      </c>
      <c r="I489" s="16" t="s">
        <v>19</v>
      </c>
      <c r="J489" s="53">
        <f>J490</f>
        <v>4355.8599999999997</v>
      </c>
    </row>
    <row r="490" spans="1:10" ht="108" customHeight="1" x14ac:dyDescent="0.3">
      <c r="A490" s="64" t="s">
        <v>512</v>
      </c>
      <c r="B490" s="16" t="s">
        <v>198</v>
      </c>
      <c r="C490" s="19" t="s">
        <v>52</v>
      </c>
      <c r="D490" s="15" t="s">
        <v>42</v>
      </c>
      <c r="E490" s="19" t="s">
        <v>135</v>
      </c>
      <c r="F490" s="16" t="s">
        <v>513</v>
      </c>
      <c r="G490" s="16" t="s">
        <v>514</v>
      </c>
      <c r="H490" s="15" t="s">
        <v>515</v>
      </c>
      <c r="I490" s="16" t="s">
        <v>19</v>
      </c>
      <c r="J490" s="53">
        <f>J491</f>
        <v>4355.8599999999997</v>
      </c>
    </row>
    <row r="491" spans="1:10" ht="75" x14ac:dyDescent="0.3">
      <c r="A491" s="64" t="s">
        <v>33</v>
      </c>
      <c r="B491" s="16" t="s">
        <v>198</v>
      </c>
      <c r="C491" s="19" t="s">
        <v>52</v>
      </c>
      <c r="D491" s="15" t="s">
        <v>42</v>
      </c>
      <c r="E491" s="19" t="s">
        <v>135</v>
      </c>
      <c r="F491" s="16" t="s">
        <v>513</v>
      </c>
      <c r="G491" s="16" t="s">
        <v>514</v>
      </c>
      <c r="H491" s="15" t="s">
        <v>515</v>
      </c>
      <c r="I491" s="16" t="s">
        <v>28</v>
      </c>
      <c r="J491" s="53">
        <v>4355.8599999999997</v>
      </c>
    </row>
    <row r="492" spans="1:10" x14ac:dyDescent="0.3">
      <c r="A492" s="42" t="s">
        <v>152</v>
      </c>
      <c r="B492" s="16" t="s">
        <v>198</v>
      </c>
      <c r="C492" s="12" t="s">
        <v>52</v>
      </c>
      <c r="D492" s="12" t="s">
        <v>23</v>
      </c>
      <c r="E492" s="18" t="s">
        <v>16</v>
      </c>
      <c r="F492" s="13" t="s">
        <v>17</v>
      </c>
      <c r="G492" s="13" t="s">
        <v>16</v>
      </c>
      <c r="H492" s="12" t="s">
        <v>18</v>
      </c>
      <c r="I492" s="13" t="s">
        <v>19</v>
      </c>
      <c r="J492" s="52">
        <f>J502+J493+J498</f>
        <v>50870.880000000005</v>
      </c>
    </row>
    <row r="493" spans="1:10" ht="56.25" x14ac:dyDescent="0.3">
      <c r="A493" s="58" t="s">
        <v>289</v>
      </c>
      <c r="B493" s="16" t="s">
        <v>198</v>
      </c>
      <c r="C493" s="16" t="s">
        <v>52</v>
      </c>
      <c r="D493" s="16" t="s">
        <v>23</v>
      </c>
      <c r="E493" s="19" t="s">
        <v>51</v>
      </c>
      <c r="F493" s="16" t="s">
        <v>17</v>
      </c>
      <c r="G493" s="16" t="s">
        <v>16</v>
      </c>
      <c r="H493" s="15" t="s">
        <v>18</v>
      </c>
      <c r="I493" s="16" t="s">
        <v>19</v>
      </c>
      <c r="J493" s="53">
        <f t="shared" ref="J493:J496" si="16">J494</f>
        <v>13</v>
      </c>
    </row>
    <row r="494" spans="1:10" ht="59.45" customHeight="1" x14ac:dyDescent="0.3">
      <c r="A494" s="58" t="s">
        <v>243</v>
      </c>
      <c r="B494" s="16" t="s">
        <v>198</v>
      </c>
      <c r="C494" s="16" t="s">
        <v>52</v>
      </c>
      <c r="D494" s="16" t="s">
        <v>23</v>
      </c>
      <c r="E494" s="19" t="s">
        <v>51</v>
      </c>
      <c r="F494" s="16" t="s">
        <v>10</v>
      </c>
      <c r="G494" s="16" t="s">
        <v>16</v>
      </c>
      <c r="H494" s="15" t="s">
        <v>18</v>
      </c>
      <c r="I494" s="16" t="s">
        <v>19</v>
      </c>
      <c r="J494" s="53">
        <f t="shared" si="16"/>
        <v>13</v>
      </c>
    </row>
    <row r="495" spans="1:10" ht="37.5" x14ac:dyDescent="0.3">
      <c r="A495" s="58" t="s">
        <v>291</v>
      </c>
      <c r="B495" s="16" t="s">
        <v>198</v>
      </c>
      <c r="C495" s="16" t="s">
        <v>52</v>
      </c>
      <c r="D495" s="16" t="s">
        <v>23</v>
      </c>
      <c r="E495" s="19" t="s">
        <v>51</v>
      </c>
      <c r="F495" s="16" t="s">
        <v>10</v>
      </c>
      <c r="G495" s="16" t="s">
        <v>23</v>
      </c>
      <c r="H495" s="15" t="s">
        <v>18</v>
      </c>
      <c r="I495" s="16" t="s">
        <v>19</v>
      </c>
      <c r="J495" s="53">
        <f>J496</f>
        <v>13</v>
      </c>
    </row>
    <row r="496" spans="1:10" ht="37.5" x14ac:dyDescent="0.3">
      <c r="A496" s="58" t="s">
        <v>290</v>
      </c>
      <c r="B496" s="16" t="s">
        <v>198</v>
      </c>
      <c r="C496" s="16" t="s">
        <v>52</v>
      </c>
      <c r="D496" s="16" t="s">
        <v>23</v>
      </c>
      <c r="E496" s="19" t="s">
        <v>51</v>
      </c>
      <c r="F496" s="16" t="s">
        <v>10</v>
      </c>
      <c r="G496" s="16" t="s">
        <v>23</v>
      </c>
      <c r="H496" s="15" t="s">
        <v>260</v>
      </c>
      <c r="I496" s="16" t="s">
        <v>19</v>
      </c>
      <c r="J496" s="53">
        <f t="shared" si="16"/>
        <v>13</v>
      </c>
    </row>
    <row r="497" spans="1:10" ht="37.5" x14ac:dyDescent="0.3">
      <c r="A497" s="64" t="s">
        <v>34</v>
      </c>
      <c r="B497" s="16" t="s">
        <v>198</v>
      </c>
      <c r="C497" s="19" t="s">
        <v>52</v>
      </c>
      <c r="D497" s="16" t="s">
        <v>23</v>
      </c>
      <c r="E497" s="19" t="s">
        <v>51</v>
      </c>
      <c r="F497" s="16" t="s">
        <v>10</v>
      </c>
      <c r="G497" s="16" t="s">
        <v>23</v>
      </c>
      <c r="H497" s="15" t="s">
        <v>260</v>
      </c>
      <c r="I497" s="16" t="s">
        <v>35</v>
      </c>
      <c r="J497" s="53">
        <v>13</v>
      </c>
    </row>
    <row r="498" spans="1:10" ht="56.25" x14ac:dyDescent="0.3">
      <c r="A498" s="170" t="s">
        <v>639</v>
      </c>
      <c r="B498" s="16" t="s">
        <v>198</v>
      </c>
      <c r="C498" s="19" t="s">
        <v>52</v>
      </c>
      <c r="D498" s="16" t="s">
        <v>23</v>
      </c>
      <c r="E498" s="19" t="s">
        <v>135</v>
      </c>
      <c r="F498" s="16" t="s">
        <v>17</v>
      </c>
      <c r="G498" s="16" t="s">
        <v>23</v>
      </c>
      <c r="H498" s="15" t="s">
        <v>18</v>
      </c>
      <c r="I498" s="16" t="s">
        <v>19</v>
      </c>
      <c r="J498" s="53">
        <f>J499</f>
        <v>6153.16</v>
      </c>
    </row>
    <row r="499" spans="1:10" ht="37.5" x14ac:dyDescent="0.3">
      <c r="A499" s="63" t="s">
        <v>65</v>
      </c>
      <c r="B499" s="16" t="s">
        <v>198</v>
      </c>
      <c r="C499" s="19" t="s">
        <v>52</v>
      </c>
      <c r="D499" s="16" t="s">
        <v>23</v>
      </c>
      <c r="E499" s="19" t="s">
        <v>135</v>
      </c>
      <c r="F499" s="16" t="s">
        <v>17</v>
      </c>
      <c r="G499" s="16" t="s">
        <v>23</v>
      </c>
      <c r="H499" s="15" t="s">
        <v>66</v>
      </c>
      <c r="I499" s="16" t="s">
        <v>19</v>
      </c>
      <c r="J499" s="53">
        <f>J500+J501</f>
        <v>6153.16</v>
      </c>
    </row>
    <row r="500" spans="1:10" ht="37.5" x14ac:dyDescent="0.3">
      <c r="A500" s="64" t="s">
        <v>102</v>
      </c>
      <c r="B500" s="16" t="s">
        <v>198</v>
      </c>
      <c r="C500" s="19" t="s">
        <v>52</v>
      </c>
      <c r="D500" s="16" t="s">
        <v>23</v>
      </c>
      <c r="E500" s="19" t="s">
        <v>135</v>
      </c>
      <c r="F500" s="16" t="s">
        <v>17</v>
      </c>
      <c r="G500" s="16" t="s">
        <v>23</v>
      </c>
      <c r="H500" s="15" t="s">
        <v>66</v>
      </c>
      <c r="I500" s="16" t="s">
        <v>103</v>
      </c>
      <c r="J500" s="53">
        <v>6118.79</v>
      </c>
    </row>
    <row r="501" spans="1:10" x14ac:dyDescent="0.3">
      <c r="A501" s="64" t="s">
        <v>36</v>
      </c>
      <c r="B501" s="16" t="s">
        <v>198</v>
      </c>
      <c r="C501" s="19" t="s">
        <v>52</v>
      </c>
      <c r="D501" s="16" t="s">
        <v>23</v>
      </c>
      <c r="E501" s="19" t="s">
        <v>135</v>
      </c>
      <c r="F501" s="16" t="s">
        <v>17</v>
      </c>
      <c r="G501" s="16" t="s">
        <v>23</v>
      </c>
      <c r="H501" s="15" t="s">
        <v>66</v>
      </c>
      <c r="I501" s="16" t="s">
        <v>37</v>
      </c>
      <c r="J501" s="53">
        <v>34.369999999999997</v>
      </c>
    </row>
    <row r="502" spans="1:10" ht="37.5" x14ac:dyDescent="0.3">
      <c r="A502" s="64" t="s">
        <v>301</v>
      </c>
      <c r="B502" s="16" t="s">
        <v>198</v>
      </c>
      <c r="C502" s="15" t="s">
        <v>52</v>
      </c>
      <c r="D502" s="15" t="s">
        <v>23</v>
      </c>
      <c r="E502" s="19" t="s">
        <v>135</v>
      </c>
      <c r="F502" s="16" t="s">
        <v>17</v>
      </c>
      <c r="G502" s="16" t="s">
        <v>51</v>
      </c>
      <c r="H502" s="15" t="s">
        <v>18</v>
      </c>
      <c r="I502" s="16" t="s">
        <v>19</v>
      </c>
      <c r="J502" s="53">
        <f>J503+J504+J506+J507+J505</f>
        <v>44704.72</v>
      </c>
    </row>
    <row r="503" spans="1:10" ht="37.5" x14ac:dyDescent="0.3">
      <c r="A503" s="63" t="s">
        <v>65</v>
      </c>
      <c r="B503" s="16" t="s">
        <v>198</v>
      </c>
      <c r="C503" s="19" t="s">
        <v>52</v>
      </c>
      <c r="D503" s="15" t="s">
        <v>23</v>
      </c>
      <c r="E503" s="19" t="s">
        <v>135</v>
      </c>
      <c r="F503" s="16" t="s">
        <v>17</v>
      </c>
      <c r="G503" s="16" t="s">
        <v>51</v>
      </c>
      <c r="H503" s="15" t="s">
        <v>66</v>
      </c>
      <c r="I503" s="16" t="s">
        <v>28</v>
      </c>
      <c r="J503" s="53">
        <v>22892.41</v>
      </c>
    </row>
    <row r="504" spans="1:10" ht="37.5" x14ac:dyDescent="0.3">
      <c r="A504" s="64" t="s">
        <v>34</v>
      </c>
      <c r="B504" s="16" t="s">
        <v>198</v>
      </c>
      <c r="C504" s="19" t="s">
        <v>52</v>
      </c>
      <c r="D504" s="15" t="s">
        <v>23</v>
      </c>
      <c r="E504" s="19" t="s">
        <v>135</v>
      </c>
      <c r="F504" s="16" t="s">
        <v>17</v>
      </c>
      <c r="G504" s="16" t="s">
        <v>51</v>
      </c>
      <c r="H504" s="15" t="s">
        <v>66</v>
      </c>
      <c r="I504" s="16" t="s">
        <v>35</v>
      </c>
      <c r="J504" s="53">
        <v>3051.35</v>
      </c>
    </row>
    <row r="505" spans="1:10" ht="37.5" x14ac:dyDescent="0.3">
      <c r="A505" s="64" t="s">
        <v>102</v>
      </c>
      <c r="B505" s="16" t="s">
        <v>198</v>
      </c>
      <c r="C505" s="19" t="s">
        <v>52</v>
      </c>
      <c r="D505" s="15" t="s">
        <v>23</v>
      </c>
      <c r="E505" s="19" t="s">
        <v>135</v>
      </c>
      <c r="F505" s="16" t="s">
        <v>17</v>
      </c>
      <c r="G505" s="16" t="s">
        <v>51</v>
      </c>
      <c r="H505" s="15" t="s">
        <v>66</v>
      </c>
      <c r="I505" s="16" t="s">
        <v>103</v>
      </c>
      <c r="J505" s="53">
        <v>18599.91</v>
      </c>
    </row>
    <row r="506" spans="1:10" x14ac:dyDescent="0.3">
      <c r="A506" s="64" t="s">
        <v>36</v>
      </c>
      <c r="B506" s="16" t="s">
        <v>198</v>
      </c>
      <c r="C506" s="19" t="s">
        <v>52</v>
      </c>
      <c r="D506" s="15" t="s">
        <v>23</v>
      </c>
      <c r="E506" s="19" t="s">
        <v>135</v>
      </c>
      <c r="F506" s="16" t="s">
        <v>17</v>
      </c>
      <c r="G506" s="16" t="s">
        <v>51</v>
      </c>
      <c r="H506" s="15" t="s">
        <v>66</v>
      </c>
      <c r="I506" s="16" t="s">
        <v>37</v>
      </c>
      <c r="J506" s="53">
        <v>86.05</v>
      </c>
    </row>
    <row r="507" spans="1:10" ht="93.75" x14ac:dyDescent="0.3">
      <c r="A507" s="57" t="s">
        <v>344</v>
      </c>
      <c r="B507" s="16" t="s">
        <v>198</v>
      </c>
      <c r="C507" s="15" t="s">
        <v>52</v>
      </c>
      <c r="D507" s="15" t="s">
        <v>23</v>
      </c>
      <c r="E507" s="19" t="s">
        <v>135</v>
      </c>
      <c r="F507" s="16" t="s">
        <v>17</v>
      </c>
      <c r="G507" s="16" t="s">
        <v>51</v>
      </c>
      <c r="H507" s="15" t="s">
        <v>108</v>
      </c>
      <c r="I507" s="16" t="s">
        <v>19</v>
      </c>
      <c r="J507" s="53">
        <f>J508</f>
        <v>75</v>
      </c>
    </row>
    <row r="508" spans="1:10" ht="37.5" x14ac:dyDescent="0.3">
      <c r="A508" s="63" t="s">
        <v>65</v>
      </c>
      <c r="B508" s="16" t="s">
        <v>198</v>
      </c>
      <c r="C508" s="19" t="s">
        <v>52</v>
      </c>
      <c r="D508" s="15" t="s">
        <v>23</v>
      </c>
      <c r="E508" s="19" t="s">
        <v>135</v>
      </c>
      <c r="F508" s="16" t="s">
        <v>17</v>
      </c>
      <c r="G508" s="16" t="s">
        <v>51</v>
      </c>
      <c r="H508" s="15" t="s">
        <v>108</v>
      </c>
      <c r="I508" s="16" t="s">
        <v>28</v>
      </c>
      <c r="J508" s="53">
        <v>75</v>
      </c>
    </row>
    <row r="509" spans="1:10" x14ac:dyDescent="0.3">
      <c r="A509" s="66" t="s">
        <v>153</v>
      </c>
      <c r="B509" s="13" t="s">
        <v>198</v>
      </c>
      <c r="C509" s="12" t="s">
        <v>52</v>
      </c>
      <c r="D509" s="12" t="s">
        <v>52</v>
      </c>
      <c r="E509" s="18" t="s">
        <v>16</v>
      </c>
      <c r="F509" s="13" t="s">
        <v>17</v>
      </c>
      <c r="G509" s="13" t="s">
        <v>16</v>
      </c>
      <c r="H509" s="12" t="s">
        <v>18</v>
      </c>
      <c r="I509" s="13" t="s">
        <v>19</v>
      </c>
      <c r="J509" s="52">
        <f>J514+J522+J510</f>
        <v>2939.5300000000007</v>
      </c>
    </row>
    <row r="510" spans="1:10" ht="56.25" x14ac:dyDescent="0.3">
      <c r="A510" s="41" t="s">
        <v>437</v>
      </c>
      <c r="B510" s="13" t="s">
        <v>198</v>
      </c>
      <c r="C510" s="12" t="s">
        <v>52</v>
      </c>
      <c r="D510" s="12" t="s">
        <v>52</v>
      </c>
      <c r="E510" s="13" t="s">
        <v>112</v>
      </c>
      <c r="F510" s="13" t="s">
        <v>17</v>
      </c>
      <c r="G510" s="13" t="s">
        <v>16</v>
      </c>
      <c r="H510" s="12" t="s">
        <v>18</v>
      </c>
      <c r="I510" s="13" t="s">
        <v>19</v>
      </c>
      <c r="J510" s="52">
        <f>J511</f>
        <v>67</v>
      </c>
    </row>
    <row r="511" spans="1:10" ht="37.5" x14ac:dyDescent="0.3">
      <c r="A511" s="170" t="s">
        <v>1057</v>
      </c>
      <c r="B511" s="16" t="s">
        <v>198</v>
      </c>
      <c r="C511" s="15" t="s">
        <v>52</v>
      </c>
      <c r="D511" s="15" t="s">
        <v>52</v>
      </c>
      <c r="E511" s="16" t="s">
        <v>112</v>
      </c>
      <c r="F511" s="16" t="s">
        <v>17</v>
      </c>
      <c r="G511" s="16" t="s">
        <v>23</v>
      </c>
      <c r="H511" s="15" t="s">
        <v>18</v>
      </c>
      <c r="I511" s="16" t="s">
        <v>19</v>
      </c>
      <c r="J511" s="53">
        <f>J512</f>
        <v>67</v>
      </c>
    </row>
    <row r="512" spans="1:10" x14ac:dyDescent="0.3">
      <c r="A512" s="169" t="s">
        <v>1058</v>
      </c>
      <c r="B512" s="16" t="s">
        <v>198</v>
      </c>
      <c r="C512" s="15" t="s">
        <v>52</v>
      </c>
      <c r="D512" s="15" t="s">
        <v>52</v>
      </c>
      <c r="E512" s="16" t="s">
        <v>112</v>
      </c>
      <c r="F512" s="16" t="s">
        <v>17</v>
      </c>
      <c r="G512" s="16" t="s">
        <v>23</v>
      </c>
      <c r="H512" s="15" t="s">
        <v>1056</v>
      </c>
      <c r="I512" s="16" t="s">
        <v>19</v>
      </c>
      <c r="J512" s="53">
        <f>J513</f>
        <v>67</v>
      </c>
    </row>
    <row r="513" spans="1:10" ht="37.5" x14ac:dyDescent="0.3">
      <c r="A513" s="41" t="s">
        <v>34</v>
      </c>
      <c r="B513" s="16" t="s">
        <v>198</v>
      </c>
      <c r="C513" s="15" t="s">
        <v>52</v>
      </c>
      <c r="D513" s="15" t="s">
        <v>52</v>
      </c>
      <c r="E513" s="16" t="s">
        <v>112</v>
      </c>
      <c r="F513" s="16" t="s">
        <v>17</v>
      </c>
      <c r="G513" s="16" t="s">
        <v>23</v>
      </c>
      <c r="H513" s="15" t="s">
        <v>1056</v>
      </c>
      <c r="I513" s="16" t="s">
        <v>35</v>
      </c>
      <c r="J513" s="53">
        <v>67</v>
      </c>
    </row>
    <row r="514" spans="1:10" ht="56.25" x14ac:dyDescent="0.3">
      <c r="A514" s="64" t="s">
        <v>256</v>
      </c>
      <c r="B514" s="16" t="s">
        <v>198</v>
      </c>
      <c r="C514" s="15" t="s">
        <v>52</v>
      </c>
      <c r="D514" s="15" t="s">
        <v>52</v>
      </c>
      <c r="E514" s="19" t="s">
        <v>135</v>
      </c>
      <c r="F514" s="16" t="s">
        <v>17</v>
      </c>
      <c r="G514" s="16" t="s">
        <v>16</v>
      </c>
      <c r="H514" s="15" t="s">
        <v>18</v>
      </c>
      <c r="I514" s="16" t="s">
        <v>19</v>
      </c>
      <c r="J514" s="53">
        <f>J515</f>
        <v>2867.5300000000007</v>
      </c>
    </row>
    <row r="515" spans="1:10" ht="37.5" x14ac:dyDescent="0.3">
      <c r="A515" s="64" t="s">
        <v>183</v>
      </c>
      <c r="B515" s="16" t="s">
        <v>198</v>
      </c>
      <c r="C515" s="15" t="s">
        <v>52</v>
      </c>
      <c r="D515" s="15" t="s">
        <v>52</v>
      </c>
      <c r="E515" s="19" t="s">
        <v>135</v>
      </c>
      <c r="F515" s="16" t="s">
        <v>17</v>
      </c>
      <c r="G515" s="16" t="s">
        <v>67</v>
      </c>
      <c r="H515" s="15" t="s">
        <v>18</v>
      </c>
      <c r="I515" s="16" t="s">
        <v>19</v>
      </c>
      <c r="J515" s="53">
        <f>J516+J518</f>
        <v>2867.5300000000007</v>
      </c>
    </row>
    <row r="516" spans="1:10" x14ac:dyDescent="0.3">
      <c r="A516" s="41" t="s">
        <v>104</v>
      </c>
      <c r="B516" s="16" t="s">
        <v>198</v>
      </c>
      <c r="C516" s="15" t="s">
        <v>52</v>
      </c>
      <c r="D516" s="15" t="s">
        <v>52</v>
      </c>
      <c r="E516" s="19" t="s">
        <v>135</v>
      </c>
      <c r="F516" s="16" t="s">
        <v>17</v>
      </c>
      <c r="G516" s="16" t="s">
        <v>67</v>
      </c>
      <c r="H516" s="15" t="s">
        <v>105</v>
      </c>
      <c r="I516" s="16" t="s">
        <v>19</v>
      </c>
      <c r="J516" s="53">
        <f>J517</f>
        <v>182.28</v>
      </c>
    </row>
    <row r="517" spans="1:10" ht="37.5" x14ac:dyDescent="0.3">
      <c r="A517" s="41" t="s">
        <v>34</v>
      </c>
      <c r="B517" s="16" t="s">
        <v>198</v>
      </c>
      <c r="C517" s="19" t="s">
        <v>52</v>
      </c>
      <c r="D517" s="15" t="s">
        <v>52</v>
      </c>
      <c r="E517" s="19" t="s">
        <v>135</v>
      </c>
      <c r="F517" s="16" t="s">
        <v>17</v>
      </c>
      <c r="G517" s="16" t="s">
        <v>67</v>
      </c>
      <c r="H517" s="15" t="s">
        <v>105</v>
      </c>
      <c r="I517" s="16" t="s">
        <v>35</v>
      </c>
      <c r="J517" s="53">
        <v>182.28</v>
      </c>
    </row>
    <row r="518" spans="1:10" ht="37.5" x14ac:dyDescent="0.3">
      <c r="A518" s="63" t="s">
        <v>65</v>
      </c>
      <c r="B518" s="16" t="s">
        <v>198</v>
      </c>
      <c r="C518" s="15" t="s">
        <v>52</v>
      </c>
      <c r="D518" s="15" t="s">
        <v>52</v>
      </c>
      <c r="E518" s="19" t="s">
        <v>135</v>
      </c>
      <c r="F518" s="16" t="s">
        <v>17</v>
      </c>
      <c r="G518" s="16" t="s">
        <v>67</v>
      </c>
      <c r="H518" s="15" t="s">
        <v>66</v>
      </c>
      <c r="I518" s="16" t="s">
        <v>19</v>
      </c>
      <c r="J518" s="53">
        <f>J519+J520+J521</f>
        <v>2685.2500000000005</v>
      </c>
    </row>
    <row r="519" spans="1:10" ht="75" x14ac:dyDescent="0.3">
      <c r="A519" s="64" t="s">
        <v>33</v>
      </c>
      <c r="B519" s="16" t="s">
        <v>198</v>
      </c>
      <c r="C519" s="19" t="s">
        <v>52</v>
      </c>
      <c r="D519" s="15" t="s">
        <v>52</v>
      </c>
      <c r="E519" s="19" t="s">
        <v>135</v>
      </c>
      <c r="F519" s="16" t="s">
        <v>17</v>
      </c>
      <c r="G519" s="16" t="s">
        <v>67</v>
      </c>
      <c r="H519" s="15" t="s">
        <v>66</v>
      </c>
      <c r="I519" s="16" t="s">
        <v>28</v>
      </c>
      <c r="J519" s="53">
        <v>2278.13</v>
      </c>
    </row>
    <row r="520" spans="1:10" ht="37.5" x14ac:dyDescent="0.3">
      <c r="A520" s="64" t="s">
        <v>34</v>
      </c>
      <c r="B520" s="16" t="s">
        <v>198</v>
      </c>
      <c r="C520" s="19" t="s">
        <v>52</v>
      </c>
      <c r="D520" s="15" t="s">
        <v>52</v>
      </c>
      <c r="E520" s="19" t="s">
        <v>135</v>
      </c>
      <c r="F520" s="16" t="s">
        <v>17</v>
      </c>
      <c r="G520" s="16" t="s">
        <v>67</v>
      </c>
      <c r="H520" s="15" t="s">
        <v>66</v>
      </c>
      <c r="I520" s="16" t="s">
        <v>35</v>
      </c>
      <c r="J520" s="53">
        <v>405.07</v>
      </c>
    </row>
    <row r="521" spans="1:10" x14ac:dyDescent="0.3">
      <c r="A521" s="64" t="s">
        <v>36</v>
      </c>
      <c r="B521" s="16" t="s">
        <v>198</v>
      </c>
      <c r="C521" s="19" t="s">
        <v>52</v>
      </c>
      <c r="D521" s="15" t="s">
        <v>52</v>
      </c>
      <c r="E521" s="19" t="s">
        <v>135</v>
      </c>
      <c r="F521" s="16" t="s">
        <v>17</v>
      </c>
      <c r="G521" s="16" t="s">
        <v>67</v>
      </c>
      <c r="H521" s="15" t="s">
        <v>66</v>
      </c>
      <c r="I521" s="16" t="s">
        <v>37</v>
      </c>
      <c r="J521" s="53">
        <v>2.0499999999999998</v>
      </c>
    </row>
    <row r="522" spans="1:10" ht="56.25" x14ac:dyDescent="0.3">
      <c r="A522" s="66" t="s">
        <v>319</v>
      </c>
      <c r="B522" s="13" t="s">
        <v>198</v>
      </c>
      <c r="C522" s="18" t="s">
        <v>52</v>
      </c>
      <c r="D522" s="12" t="s">
        <v>52</v>
      </c>
      <c r="E522" s="13" t="s">
        <v>251</v>
      </c>
      <c r="F522" s="13" t="s">
        <v>17</v>
      </c>
      <c r="G522" s="13" t="s">
        <v>16</v>
      </c>
      <c r="H522" s="12" t="s">
        <v>18</v>
      </c>
      <c r="I522" s="13" t="s">
        <v>19</v>
      </c>
      <c r="J522" s="52">
        <f>J526</f>
        <v>5</v>
      </c>
    </row>
    <row r="523" spans="1:10" ht="37.5" x14ac:dyDescent="0.3">
      <c r="A523" s="64" t="s">
        <v>498</v>
      </c>
      <c r="B523" s="16" t="s">
        <v>198</v>
      </c>
      <c r="C523" s="15" t="s">
        <v>52</v>
      </c>
      <c r="D523" s="19" t="s">
        <v>52</v>
      </c>
      <c r="E523" s="16" t="s">
        <v>251</v>
      </c>
      <c r="F523" s="16" t="s">
        <v>82</v>
      </c>
      <c r="G523" s="16" t="s">
        <v>16</v>
      </c>
      <c r="H523" s="15" t="s">
        <v>18</v>
      </c>
      <c r="I523" s="16" t="s">
        <v>19</v>
      </c>
      <c r="J523" s="53">
        <f>J524</f>
        <v>5</v>
      </c>
    </row>
    <row r="524" spans="1:10" ht="56.25" x14ac:dyDescent="0.3">
      <c r="A524" s="64" t="s">
        <v>504</v>
      </c>
      <c r="B524" s="16" t="s">
        <v>198</v>
      </c>
      <c r="C524" s="15" t="s">
        <v>52</v>
      </c>
      <c r="D524" s="19" t="s">
        <v>52</v>
      </c>
      <c r="E524" s="16" t="s">
        <v>251</v>
      </c>
      <c r="F524" s="16" t="s">
        <v>82</v>
      </c>
      <c r="G524" s="16" t="s">
        <v>42</v>
      </c>
      <c r="H524" s="15" t="s">
        <v>18</v>
      </c>
      <c r="I524" s="16" t="s">
        <v>19</v>
      </c>
      <c r="J524" s="53">
        <f>J525</f>
        <v>5</v>
      </c>
    </row>
    <row r="525" spans="1:10" ht="56.25" x14ac:dyDescent="0.3">
      <c r="A525" s="64" t="s">
        <v>503</v>
      </c>
      <c r="B525" s="16" t="s">
        <v>198</v>
      </c>
      <c r="C525" s="15" t="s">
        <v>52</v>
      </c>
      <c r="D525" s="19" t="s">
        <v>52</v>
      </c>
      <c r="E525" s="16" t="s">
        <v>251</v>
      </c>
      <c r="F525" s="16" t="s">
        <v>82</v>
      </c>
      <c r="G525" s="16" t="s">
        <v>42</v>
      </c>
      <c r="H525" s="15" t="s">
        <v>502</v>
      </c>
      <c r="I525" s="16" t="s">
        <v>19</v>
      </c>
      <c r="J525" s="53">
        <f>J526</f>
        <v>5</v>
      </c>
    </row>
    <row r="526" spans="1:10" ht="37.5" x14ac:dyDescent="0.3">
      <c r="A526" s="41" t="s">
        <v>34</v>
      </c>
      <c r="B526" s="16" t="s">
        <v>198</v>
      </c>
      <c r="C526" s="15" t="s">
        <v>52</v>
      </c>
      <c r="D526" s="19" t="s">
        <v>52</v>
      </c>
      <c r="E526" s="16" t="s">
        <v>251</v>
      </c>
      <c r="F526" s="16" t="s">
        <v>82</v>
      </c>
      <c r="G526" s="16" t="s">
        <v>42</v>
      </c>
      <c r="H526" s="15" t="s">
        <v>502</v>
      </c>
      <c r="I526" s="16" t="s">
        <v>35</v>
      </c>
      <c r="J526" s="53">
        <v>5</v>
      </c>
    </row>
    <row r="527" spans="1:10" x14ac:dyDescent="0.3">
      <c r="A527" s="66" t="s">
        <v>106</v>
      </c>
      <c r="B527" s="16" t="s">
        <v>198</v>
      </c>
      <c r="C527" s="12" t="s">
        <v>52</v>
      </c>
      <c r="D527" s="12" t="s">
        <v>97</v>
      </c>
      <c r="E527" s="18" t="s">
        <v>16</v>
      </c>
      <c r="F527" s="13" t="s">
        <v>17</v>
      </c>
      <c r="G527" s="13" t="s">
        <v>16</v>
      </c>
      <c r="H527" s="12" t="s">
        <v>18</v>
      </c>
      <c r="I527" s="13" t="s">
        <v>19</v>
      </c>
      <c r="J527" s="52">
        <f>J528+J557</f>
        <v>39896.250000000007</v>
      </c>
    </row>
    <row r="528" spans="1:10" ht="56.25" x14ac:dyDescent="0.3">
      <c r="A528" s="64" t="s">
        <v>257</v>
      </c>
      <c r="B528" s="16" t="s">
        <v>198</v>
      </c>
      <c r="C528" s="16" t="s">
        <v>52</v>
      </c>
      <c r="D528" s="16" t="s">
        <v>97</v>
      </c>
      <c r="E528" s="16" t="s">
        <v>135</v>
      </c>
      <c r="F528" s="16" t="s">
        <v>17</v>
      </c>
      <c r="G528" s="16" t="s">
        <v>16</v>
      </c>
      <c r="H528" s="15" t="s">
        <v>18</v>
      </c>
      <c r="I528" s="16" t="s">
        <v>19</v>
      </c>
      <c r="J528" s="52">
        <f>J529+J535+J545+J552</f>
        <v>39798.520000000004</v>
      </c>
    </row>
    <row r="529" spans="1:10" ht="37.5" x14ac:dyDescent="0.3">
      <c r="A529" s="64" t="s">
        <v>184</v>
      </c>
      <c r="B529" s="16" t="s">
        <v>198</v>
      </c>
      <c r="C529" s="15" t="s">
        <v>52</v>
      </c>
      <c r="D529" s="15" t="s">
        <v>97</v>
      </c>
      <c r="E529" s="19" t="s">
        <v>135</v>
      </c>
      <c r="F529" s="16" t="s">
        <v>17</v>
      </c>
      <c r="G529" s="16" t="s">
        <v>64</v>
      </c>
      <c r="H529" s="15" t="s">
        <v>18</v>
      </c>
      <c r="I529" s="16" t="s">
        <v>19</v>
      </c>
      <c r="J529" s="53">
        <f>J530</f>
        <v>5335.9000000000005</v>
      </c>
    </row>
    <row r="530" spans="1:10" ht="37.5" x14ac:dyDescent="0.3">
      <c r="A530" s="63" t="s">
        <v>65</v>
      </c>
      <c r="B530" s="16" t="s">
        <v>198</v>
      </c>
      <c r="C530" s="15" t="s">
        <v>52</v>
      </c>
      <c r="D530" s="15" t="s">
        <v>97</v>
      </c>
      <c r="E530" s="19" t="s">
        <v>135</v>
      </c>
      <c r="F530" s="16" t="s">
        <v>17</v>
      </c>
      <c r="G530" s="16" t="s">
        <v>64</v>
      </c>
      <c r="H530" s="15" t="s">
        <v>66</v>
      </c>
      <c r="I530" s="16" t="s">
        <v>19</v>
      </c>
      <c r="J530" s="53">
        <f>J531+J532+J534+J533</f>
        <v>5335.9000000000005</v>
      </c>
    </row>
    <row r="531" spans="1:10" ht="75" x14ac:dyDescent="0.3">
      <c r="A531" s="64" t="s">
        <v>33</v>
      </c>
      <c r="B531" s="16" t="s">
        <v>198</v>
      </c>
      <c r="C531" s="19" t="s">
        <v>52</v>
      </c>
      <c r="D531" s="15" t="s">
        <v>97</v>
      </c>
      <c r="E531" s="19" t="s">
        <v>135</v>
      </c>
      <c r="F531" s="16" t="s">
        <v>17</v>
      </c>
      <c r="G531" s="16" t="s">
        <v>64</v>
      </c>
      <c r="H531" s="15" t="s">
        <v>66</v>
      </c>
      <c r="I531" s="16" t="s">
        <v>28</v>
      </c>
      <c r="J531" s="53">
        <v>367.46</v>
      </c>
    </row>
    <row r="532" spans="1:10" ht="37.5" x14ac:dyDescent="0.3">
      <c r="A532" s="64" t="s">
        <v>34</v>
      </c>
      <c r="B532" s="16" t="s">
        <v>198</v>
      </c>
      <c r="C532" s="19" t="s">
        <v>52</v>
      </c>
      <c r="D532" s="15" t="s">
        <v>97</v>
      </c>
      <c r="E532" s="19" t="s">
        <v>135</v>
      </c>
      <c r="F532" s="16" t="s">
        <v>17</v>
      </c>
      <c r="G532" s="16" t="s">
        <v>64</v>
      </c>
      <c r="H532" s="15" t="s">
        <v>66</v>
      </c>
      <c r="I532" s="16" t="s">
        <v>35</v>
      </c>
      <c r="J532" s="53">
        <v>146.63999999999999</v>
      </c>
    </row>
    <row r="533" spans="1:10" ht="37.5" x14ac:dyDescent="0.3">
      <c r="A533" s="64" t="s">
        <v>102</v>
      </c>
      <c r="B533" s="16" t="s">
        <v>198</v>
      </c>
      <c r="C533" s="19" t="s">
        <v>52</v>
      </c>
      <c r="D533" s="15" t="s">
        <v>97</v>
      </c>
      <c r="E533" s="19" t="s">
        <v>135</v>
      </c>
      <c r="F533" s="16" t="s">
        <v>17</v>
      </c>
      <c r="G533" s="16" t="s">
        <v>64</v>
      </c>
      <c r="H533" s="15" t="s">
        <v>66</v>
      </c>
      <c r="I533" s="16" t="s">
        <v>103</v>
      </c>
      <c r="J533" s="53">
        <v>4156.5200000000004</v>
      </c>
    </row>
    <row r="534" spans="1:10" x14ac:dyDescent="0.3">
      <c r="A534" s="64" t="s">
        <v>36</v>
      </c>
      <c r="B534" s="16" t="s">
        <v>198</v>
      </c>
      <c r="C534" s="19" t="s">
        <v>52</v>
      </c>
      <c r="D534" s="15" t="s">
        <v>97</v>
      </c>
      <c r="E534" s="19" t="s">
        <v>135</v>
      </c>
      <c r="F534" s="16" t="s">
        <v>17</v>
      </c>
      <c r="G534" s="16" t="s">
        <v>64</v>
      </c>
      <c r="H534" s="15" t="s">
        <v>66</v>
      </c>
      <c r="I534" s="16" t="s">
        <v>37</v>
      </c>
      <c r="J534" s="53">
        <v>665.28</v>
      </c>
    </row>
    <row r="535" spans="1:10" ht="56.25" x14ac:dyDescent="0.3">
      <c r="A535" s="64" t="s">
        <v>406</v>
      </c>
      <c r="B535" s="16" t="s">
        <v>198</v>
      </c>
      <c r="C535" s="15" t="s">
        <v>52</v>
      </c>
      <c r="D535" s="15" t="s">
        <v>97</v>
      </c>
      <c r="E535" s="19" t="s">
        <v>135</v>
      </c>
      <c r="F535" s="16" t="s">
        <v>17</v>
      </c>
      <c r="G535" s="16" t="s">
        <v>52</v>
      </c>
      <c r="H535" s="15" t="s">
        <v>18</v>
      </c>
      <c r="I535" s="16" t="s">
        <v>19</v>
      </c>
      <c r="J535" s="53">
        <f>J536+J538+J540</f>
        <v>7390.75</v>
      </c>
    </row>
    <row r="536" spans="1:10" ht="37.5" x14ac:dyDescent="0.3">
      <c r="A536" s="64" t="s">
        <v>413</v>
      </c>
      <c r="B536" s="16" t="s">
        <v>198</v>
      </c>
      <c r="C536" s="15" t="s">
        <v>52</v>
      </c>
      <c r="D536" s="15" t="s">
        <v>97</v>
      </c>
      <c r="E536" s="19" t="s">
        <v>135</v>
      </c>
      <c r="F536" s="16" t="s">
        <v>17</v>
      </c>
      <c r="G536" s="16" t="s">
        <v>52</v>
      </c>
      <c r="H536" s="15" t="s">
        <v>409</v>
      </c>
      <c r="I536" s="16" t="s">
        <v>19</v>
      </c>
      <c r="J536" s="53">
        <f>J537</f>
        <v>42.01</v>
      </c>
    </row>
    <row r="537" spans="1:10" ht="37.5" x14ac:dyDescent="0.3">
      <c r="A537" s="64" t="s">
        <v>34</v>
      </c>
      <c r="B537" s="16" t="s">
        <v>198</v>
      </c>
      <c r="C537" s="19" t="s">
        <v>52</v>
      </c>
      <c r="D537" s="15" t="s">
        <v>97</v>
      </c>
      <c r="E537" s="19" t="s">
        <v>135</v>
      </c>
      <c r="F537" s="16" t="s">
        <v>17</v>
      </c>
      <c r="G537" s="16" t="s">
        <v>52</v>
      </c>
      <c r="H537" s="15" t="s">
        <v>409</v>
      </c>
      <c r="I537" s="16" t="s">
        <v>35</v>
      </c>
      <c r="J537" s="53">
        <v>42.01</v>
      </c>
    </row>
    <row r="538" spans="1:10" ht="37.5" x14ac:dyDescent="0.3">
      <c r="A538" s="64" t="s">
        <v>140</v>
      </c>
      <c r="B538" s="16" t="s">
        <v>198</v>
      </c>
      <c r="C538" s="15" t="s">
        <v>52</v>
      </c>
      <c r="D538" s="15" t="s">
        <v>97</v>
      </c>
      <c r="E538" s="19" t="s">
        <v>135</v>
      </c>
      <c r="F538" s="16" t="s">
        <v>17</v>
      </c>
      <c r="G538" s="16" t="s">
        <v>52</v>
      </c>
      <c r="H538" s="15" t="s">
        <v>410</v>
      </c>
      <c r="I538" s="16" t="s">
        <v>19</v>
      </c>
      <c r="J538" s="53">
        <f>J539</f>
        <v>1203.68</v>
      </c>
    </row>
    <row r="539" spans="1:10" ht="37.5" x14ac:dyDescent="0.3">
      <c r="A539" s="64" t="s">
        <v>34</v>
      </c>
      <c r="B539" s="16" t="s">
        <v>198</v>
      </c>
      <c r="C539" s="19" t="s">
        <v>52</v>
      </c>
      <c r="D539" s="15" t="s">
        <v>97</v>
      </c>
      <c r="E539" s="19" t="s">
        <v>135</v>
      </c>
      <c r="F539" s="16" t="s">
        <v>17</v>
      </c>
      <c r="G539" s="16" t="s">
        <v>52</v>
      </c>
      <c r="H539" s="15" t="s">
        <v>410</v>
      </c>
      <c r="I539" s="16" t="s">
        <v>35</v>
      </c>
      <c r="J539" s="53">
        <v>1203.68</v>
      </c>
    </row>
    <row r="540" spans="1:10" x14ac:dyDescent="0.3">
      <c r="A540" s="63" t="s">
        <v>511</v>
      </c>
      <c r="B540" s="16" t="s">
        <v>198</v>
      </c>
      <c r="C540" s="15" t="s">
        <v>52</v>
      </c>
      <c r="D540" s="15" t="s">
        <v>97</v>
      </c>
      <c r="E540" s="19" t="s">
        <v>135</v>
      </c>
      <c r="F540" s="16" t="s">
        <v>17</v>
      </c>
      <c r="G540" s="16" t="s">
        <v>52</v>
      </c>
      <c r="H540" s="15" t="s">
        <v>397</v>
      </c>
      <c r="I540" s="16" t="s">
        <v>19</v>
      </c>
      <c r="J540" s="53">
        <f>+J542+J541+J543+J544</f>
        <v>6145.0599999999995</v>
      </c>
    </row>
    <row r="541" spans="1:10" ht="75" x14ac:dyDescent="0.3">
      <c r="A541" s="64" t="s">
        <v>33</v>
      </c>
      <c r="B541" s="16" t="s">
        <v>198</v>
      </c>
      <c r="C541" s="19" t="s">
        <v>52</v>
      </c>
      <c r="D541" s="15" t="s">
        <v>97</v>
      </c>
      <c r="E541" s="19" t="s">
        <v>135</v>
      </c>
      <c r="F541" s="16" t="s">
        <v>17</v>
      </c>
      <c r="G541" s="16" t="s">
        <v>52</v>
      </c>
      <c r="H541" s="15" t="s">
        <v>397</v>
      </c>
      <c r="I541" s="16" t="s">
        <v>28</v>
      </c>
      <c r="J541" s="53">
        <v>59.67</v>
      </c>
    </row>
    <row r="542" spans="1:10" ht="37.5" x14ac:dyDescent="0.3">
      <c r="A542" s="64" t="s">
        <v>34</v>
      </c>
      <c r="B542" s="16" t="s">
        <v>198</v>
      </c>
      <c r="C542" s="19" t="s">
        <v>52</v>
      </c>
      <c r="D542" s="15" t="s">
        <v>97</v>
      </c>
      <c r="E542" s="19" t="s">
        <v>135</v>
      </c>
      <c r="F542" s="16" t="s">
        <v>17</v>
      </c>
      <c r="G542" s="16" t="s">
        <v>52</v>
      </c>
      <c r="H542" s="15" t="s">
        <v>397</v>
      </c>
      <c r="I542" s="16" t="s">
        <v>35</v>
      </c>
      <c r="J542" s="53">
        <v>5549.19</v>
      </c>
    </row>
    <row r="543" spans="1:10" x14ac:dyDescent="0.3">
      <c r="A543" s="41" t="s">
        <v>41</v>
      </c>
      <c r="B543" s="16" t="s">
        <v>198</v>
      </c>
      <c r="C543" s="19" t="s">
        <v>52</v>
      </c>
      <c r="D543" s="15" t="s">
        <v>97</v>
      </c>
      <c r="E543" s="19" t="s">
        <v>135</v>
      </c>
      <c r="F543" s="16" t="s">
        <v>17</v>
      </c>
      <c r="G543" s="16" t="s">
        <v>52</v>
      </c>
      <c r="H543" s="15" t="s">
        <v>397</v>
      </c>
      <c r="I543" s="16" t="s">
        <v>91</v>
      </c>
      <c r="J543" s="53">
        <v>0</v>
      </c>
    </row>
    <row r="544" spans="1:10" ht="37.5" x14ac:dyDescent="0.3">
      <c r="A544" s="64" t="s">
        <v>102</v>
      </c>
      <c r="B544" s="16" t="s">
        <v>198</v>
      </c>
      <c r="C544" s="19" t="s">
        <v>52</v>
      </c>
      <c r="D544" s="15" t="s">
        <v>97</v>
      </c>
      <c r="E544" s="19" t="s">
        <v>135</v>
      </c>
      <c r="F544" s="16" t="s">
        <v>17</v>
      </c>
      <c r="G544" s="16" t="s">
        <v>52</v>
      </c>
      <c r="H544" s="15" t="s">
        <v>397</v>
      </c>
      <c r="I544" s="16" t="s">
        <v>103</v>
      </c>
      <c r="J544" s="53">
        <v>536.20000000000005</v>
      </c>
    </row>
    <row r="545" spans="1:10" ht="37.5" x14ac:dyDescent="0.3">
      <c r="A545" s="64" t="s">
        <v>107</v>
      </c>
      <c r="B545" s="16" t="s">
        <v>198</v>
      </c>
      <c r="C545" s="15" t="s">
        <v>52</v>
      </c>
      <c r="D545" s="15" t="s">
        <v>97</v>
      </c>
      <c r="E545" s="19" t="s">
        <v>135</v>
      </c>
      <c r="F545" s="16" t="s">
        <v>17</v>
      </c>
      <c r="G545" s="16" t="s">
        <v>112</v>
      </c>
      <c r="H545" s="15" t="s">
        <v>18</v>
      </c>
      <c r="I545" s="16" t="s">
        <v>19</v>
      </c>
      <c r="J545" s="53">
        <f>J546+J550</f>
        <v>7139.37</v>
      </c>
    </row>
    <row r="546" spans="1:10" x14ac:dyDescent="0.3">
      <c r="A546" s="64" t="s">
        <v>32</v>
      </c>
      <c r="B546" s="16" t="s">
        <v>198</v>
      </c>
      <c r="C546" s="15" t="s">
        <v>52</v>
      </c>
      <c r="D546" s="15" t="s">
        <v>97</v>
      </c>
      <c r="E546" s="19" t="s">
        <v>135</v>
      </c>
      <c r="F546" s="16" t="s">
        <v>17</v>
      </c>
      <c r="G546" s="16" t="s">
        <v>112</v>
      </c>
      <c r="H546" s="15" t="s">
        <v>27</v>
      </c>
      <c r="I546" s="16" t="s">
        <v>19</v>
      </c>
      <c r="J546" s="53">
        <f>J547+J548+J549</f>
        <v>687.01</v>
      </c>
    </row>
    <row r="547" spans="1:10" ht="75" x14ac:dyDescent="0.3">
      <c r="A547" s="41" t="s">
        <v>33</v>
      </c>
      <c r="B547" s="16" t="s">
        <v>198</v>
      </c>
      <c r="C547" s="19" t="s">
        <v>52</v>
      </c>
      <c r="D547" s="15" t="s">
        <v>97</v>
      </c>
      <c r="E547" s="19" t="s">
        <v>135</v>
      </c>
      <c r="F547" s="16" t="s">
        <v>17</v>
      </c>
      <c r="G547" s="16" t="s">
        <v>112</v>
      </c>
      <c r="H547" s="15" t="s">
        <v>27</v>
      </c>
      <c r="I547" s="16" t="s">
        <v>28</v>
      </c>
      <c r="J547" s="53">
        <v>138.5</v>
      </c>
    </row>
    <row r="548" spans="1:10" ht="37.5" x14ac:dyDescent="0.3">
      <c r="A548" s="64" t="s">
        <v>34</v>
      </c>
      <c r="B548" s="16" t="s">
        <v>198</v>
      </c>
      <c r="C548" s="19" t="s">
        <v>52</v>
      </c>
      <c r="D548" s="15" t="s">
        <v>97</v>
      </c>
      <c r="E548" s="19" t="s">
        <v>135</v>
      </c>
      <c r="F548" s="16" t="s">
        <v>17</v>
      </c>
      <c r="G548" s="16" t="s">
        <v>112</v>
      </c>
      <c r="H548" s="15" t="s">
        <v>27</v>
      </c>
      <c r="I548" s="16" t="s">
        <v>35</v>
      </c>
      <c r="J548" s="53">
        <v>546.91</v>
      </c>
    </row>
    <row r="549" spans="1:10" x14ac:dyDescent="0.3">
      <c r="A549" s="64" t="s">
        <v>36</v>
      </c>
      <c r="B549" s="16" t="s">
        <v>198</v>
      </c>
      <c r="C549" s="19" t="s">
        <v>52</v>
      </c>
      <c r="D549" s="15" t="s">
        <v>97</v>
      </c>
      <c r="E549" s="19" t="s">
        <v>135</v>
      </c>
      <c r="F549" s="16" t="s">
        <v>17</v>
      </c>
      <c r="G549" s="16" t="s">
        <v>112</v>
      </c>
      <c r="H549" s="15" t="s">
        <v>27</v>
      </c>
      <c r="I549" s="16" t="s">
        <v>37</v>
      </c>
      <c r="J549" s="53">
        <v>1.6</v>
      </c>
    </row>
    <row r="550" spans="1:10" ht="75" x14ac:dyDescent="0.3">
      <c r="A550" s="64" t="s">
        <v>33</v>
      </c>
      <c r="B550" s="16" t="s">
        <v>198</v>
      </c>
      <c r="C550" s="15" t="s">
        <v>52</v>
      </c>
      <c r="D550" s="15" t="s">
        <v>97</v>
      </c>
      <c r="E550" s="19" t="s">
        <v>135</v>
      </c>
      <c r="F550" s="16" t="s">
        <v>17</v>
      </c>
      <c r="G550" s="16" t="s">
        <v>112</v>
      </c>
      <c r="H550" s="15" t="s">
        <v>29</v>
      </c>
      <c r="I550" s="16" t="s">
        <v>19</v>
      </c>
      <c r="J550" s="53">
        <f>J551</f>
        <v>6452.36</v>
      </c>
    </row>
    <row r="551" spans="1:10" ht="37.5" x14ac:dyDescent="0.3">
      <c r="A551" s="64" t="s">
        <v>38</v>
      </c>
      <c r="B551" s="16" t="s">
        <v>198</v>
      </c>
      <c r="C551" s="19" t="s">
        <v>52</v>
      </c>
      <c r="D551" s="15" t="s">
        <v>97</v>
      </c>
      <c r="E551" s="19" t="s">
        <v>135</v>
      </c>
      <c r="F551" s="16" t="s">
        <v>17</v>
      </c>
      <c r="G551" s="16" t="s">
        <v>112</v>
      </c>
      <c r="H551" s="15" t="s">
        <v>29</v>
      </c>
      <c r="I551" s="16" t="s">
        <v>28</v>
      </c>
      <c r="J551" s="53">
        <v>6452.36</v>
      </c>
    </row>
    <row r="552" spans="1:10" ht="56.25" x14ac:dyDescent="0.3">
      <c r="A552" s="64" t="s">
        <v>479</v>
      </c>
      <c r="B552" s="16" t="s">
        <v>198</v>
      </c>
      <c r="C552" s="15" t="s">
        <v>52</v>
      </c>
      <c r="D552" s="15" t="s">
        <v>97</v>
      </c>
      <c r="E552" s="19" t="s">
        <v>135</v>
      </c>
      <c r="F552" s="16" t="s">
        <v>17</v>
      </c>
      <c r="G552" s="16" t="s">
        <v>93</v>
      </c>
      <c r="H552" s="15" t="s">
        <v>18</v>
      </c>
      <c r="I552" s="16" t="s">
        <v>19</v>
      </c>
      <c r="J552" s="53">
        <f>J553</f>
        <v>19932.5</v>
      </c>
    </row>
    <row r="553" spans="1:10" ht="37.5" x14ac:dyDescent="0.3">
      <c r="A553" s="64" t="s">
        <v>65</v>
      </c>
      <c r="B553" s="16" t="s">
        <v>198</v>
      </c>
      <c r="C553" s="15" t="s">
        <v>52</v>
      </c>
      <c r="D553" s="15" t="s">
        <v>97</v>
      </c>
      <c r="E553" s="19" t="s">
        <v>135</v>
      </c>
      <c r="F553" s="16" t="s">
        <v>17</v>
      </c>
      <c r="G553" s="16" t="s">
        <v>93</v>
      </c>
      <c r="H553" s="15" t="s">
        <v>66</v>
      </c>
      <c r="I553" s="16" t="s">
        <v>19</v>
      </c>
      <c r="J553" s="53">
        <f>J554+J555+J556</f>
        <v>19932.5</v>
      </c>
    </row>
    <row r="554" spans="1:10" ht="75" x14ac:dyDescent="0.3">
      <c r="A554" s="64" t="s">
        <v>33</v>
      </c>
      <c r="B554" s="16" t="s">
        <v>198</v>
      </c>
      <c r="C554" s="19" t="s">
        <v>52</v>
      </c>
      <c r="D554" s="15" t="s">
        <v>97</v>
      </c>
      <c r="E554" s="19" t="s">
        <v>135</v>
      </c>
      <c r="F554" s="16" t="s">
        <v>17</v>
      </c>
      <c r="G554" s="16" t="s">
        <v>93</v>
      </c>
      <c r="H554" s="15" t="s">
        <v>66</v>
      </c>
      <c r="I554" s="16" t="s">
        <v>28</v>
      </c>
      <c r="J554" s="53">
        <v>17974.16</v>
      </c>
    </row>
    <row r="555" spans="1:10" ht="37.5" x14ac:dyDescent="0.3">
      <c r="A555" s="64" t="s">
        <v>34</v>
      </c>
      <c r="B555" s="16" t="s">
        <v>198</v>
      </c>
      <c r="C555" s="19" t="s">
        <v>52</v>
      </c>
      <c r="D555" s="15" t="s">
        <v>97</v>
      </c>
      <c r="E555" s="19" t="s">
        <v>135</v>
      </c>
      <c r="F555" s="16" t="s">
        <v>17</v>
      </c>
      <c r="G555" s="16" t="s">
        <v>93</v>
      </c>
      <c r="H555" s="15" t="s">
        <v>66</v>
      </c>
      <c r="I555" s="16" t="s">
        <v>35</v>
      </c>
      <c r="J555" s="53">
        <v>1945.34</v>
      </c>
    </row>
    <row r="556" spans="1:10" x14ac:dyDescent="0.3">
      <c r="A556" s="64" t="s">
        <v>36</v>
      </c>
      <c r="B556" s="16" t="s">
        <v>198</v>
      </c>
      <c r="C556" s="19" t="s">
        <v>52</v>
      </c>
      <c r="D556" s="15" t="s">
        <v>97</v>
      </c>
      <c r="E556" s="19" t="s">
        <v>135</v>
      </c>
      <c r="F556" s="16" t="s">
        <v>17</v>
      </c>
      <c r="G556" s="16" t="s">
        <v>93</v>
      </c>
      <c r="H556" s="15" t="s">
        <v>66</v>
      </c>
      <c r="I556" s="16" t="s">
        <v>37</v>
      </c>
      <c r="J556" s="53">
        <v>13</v>
      </c>
    </row>
    <row r="557" spans="1:10" ht="37.5" x14ac:dyDescent="0.3">
      <c r="A557" s="70" t="s">
        <v>440</v>
      </c>
      <c r="B557" s="16" t="s">
        <v>198</v>
      </c>
      <c r="C557" s="19" t="s">
        <v>52</v>
      </c>
      <c r="D557" s="15" t="s">
        <v>97</v>
      </c>
      <c r="E557" s="19" t="s">
        <v>366</v>
      </c>
      <c r="F557" s="16" t="s">
        <v>17</v>
      </c>
      <c r="G557" s="16" t="s">
        <v>16</v>
      </c>
      <c r="H557" s="15" t="s">
        <v>18</v>
      </c>
      <c r="I557" s="16" t="s">
        <v>19</v>
      </c>
      <c r="J557" s="53">
        <f>J558</f>
        <v>97.73</v>
      </c>
    </row>
    <row r="558" spans="1:10" x14ac:dyDescent="0.3">
      <c r="A558" s="167" t="s">
        <v>457</v>
      </c>
      <c r="B558" s="16" t="s">
        <v>198</v>
      </c>
      <c r="C558" s="19" t="s">
        <v>52</v>
      </c>
      <c r="D558" s="15" t="s">
        <v>97</v>
      </c>
      <c r="E558" s="19" t="s">
        <v>366</v>
      </c>
      <c r="F558" s="16" t="s">
        <v>25</v>
      </c>
      <c r="G558" s="16" t="s">
        <v>16</v>
      </c>
      <c r="H558" s="15" t="s">
        <v>18</v>
      </c>
      <c r="I558" s="16" t="s">
        <v>19</v>
      </c>
      <c r="J558" s="53">
        <f>J559</f>
        <v>97.73</v>
      </c>
    </row>
    <row r="559" spans="1:10" ht="112.5" x14ac:dyDescent="0.3">
      <c r="A559" s="169" t="s">
        <v>1055</v>
      </c>
      <c r="B559" s="16" t="s">
        <v>198</v>
      </c>
      <c r="C559" s="19" t="s">
        <v>52</v>
      </c>
      <c r="D559" s="15" t="s">
        <v>97</v>
      </c>
      <c r="E559" s="19" t="s">
        <v>366</v>
      </c>
      <c r="F559" s="16" t="s">
        <v>25</v>
      </c>
      <c r="G559" s="16" t="s">
        <v>16</v>
      </c>
      <c r="H559" s="15" t="s">
        <v>1054</v>
      </c>
      <c r="I559" s="16" t="s">
        <v>19</v>
      </c>
      <c r="J559" s="53">
        <f>J560</f>
        <v>97.73</v>
      </c>
    </row>
    <row r="560" spans="1:10" ht="75" x14ac:dyDescent="0.3">
      <c r="A560" s="64" t="s">
        <v>33</v>
      </c>
      <c r="B560" s="16" t="s">
        <v>198</v>
      </c>
      <c r="C560" s="19" t="s">
        <v>52</v>
      </c>
      <c r="D560" s="15" t="s">
        <v>97</v>
      </c>
      <c r="E560" s="19" t="s">
        <v>366</v>
      </c>
      <c r="F560" s="16" t="s">
        <v>25</v>
      </c>
      <c r="G560" s="16" t="s">
        <v>16</v>
      </c>
      <c r="H560" s="15" t="s">
        <v>1054</v>
      </c>
      <c r="I560" s="16" t="s">
        <v>28</v>
      </c>
      <c r="J560" s="53">
        <v>97.73</v>
      </c>
    </row>
    <row r="561" spans="1:10" x14ac:dyDescent="0.3">
      <c r="A561" s="42" t="s">
        <v>109</v>
      </c>
      <c r="B561" s="16" t="s">
        <v>198</v>
      </c>
      <c r="C561" s="13" t="s">
        <v>90</v>
      </c>
      <c r="D561" s="12" t="s">
        <v>16</v>
      </c>
      <c r="E561" s="18" t="s">
        <v>16</v>
      </c>
      <c r="F561" s="13" t="s">
        <v>17</v>
      </c>
      <c r="G561" s="13" t="s">
        <v>16</v>
      </c>
      <c r="H561" s="12" t="s">
        <v>18</v>
      </c>
      <c r="I561" s="13" t="s">
        <v>19</v>
      </c>
      <c r="J561" s="52">
        <f t="shared" ref="J561:J564" si="17">J562</f>
        <v>10907.35</v>
      </c>
    </row>
    <row r="562" spans="1:10" x14ac:dyDescent="0.3">
      <c r="A562" s="41" t="s">
        <v>89</v>
      </c>
      <c r="B562" s="16" t="s">
        <v>198</v>
      </c>
      <c r="C562" s="13" t="s">
        <v>90</v>
      </c>
      <c r="D562" s="18" t="s">
        <v>51</v>
      </c>
      <c r="E562" s="18" t="s">
        <v>16</v>
      </c>
      <c r="F562" s="13" t="s">
        <v>17</v>
      </c>
      <c r="G562" s="13" t="s">
        <v>16</v>
      </c>
      <c r="H562" s="12" t="s">
        <v>18</v>
      </c>
      <c r="I562" s="13" t="s">
        <v>19</v>
      </c>
      <c r="J562" s="52">
        <f t="shared" si="17"/>
        <v>10907.35</v>
      </c>
    </row>
    <row r="563" spans="1:10" ht="56.25" x14ac:dyDescent="0.3">
      <c r="A563" s="64" t="s">
        <v>256</v>
      </c>
      <c r="B563" s="16" t="s">
        <v>198</v>
      </c>
      <c r="C563" s="16" t="s">
        <v>90</v>
      </c>
      <c r="D563" s="15" t="s">
        <v>51</v>
      </c>
      <c r="E563" s="19" t="s">
        <v>135</v>
      </c>
      <c r="F563" s="16" t="s">
        <v>17</v>
      </c>
      <c r="G563" s="16" t="s">
        <v>16</v>
      </c>
      <c r="H563" s="15" t="s">
        <v>18</v>
      </c>
      <c r="I563" s="16" t="s">
        <v>19</v>
      </c>
      <c r="J563" s="53">
        <f t="shared" si="17"/>
        <v>10907.35</v>
      </c>
    </row>
    <row r="564" spans="1:10" x14ac:dyDescent="0.3">
      <c r="A564" s="64" t="s">
        <v>181</v>
      </c>
      <c r="B564" s="16" t="s">
        <v>198</v>
      </c>
      <c r="C564" s="16" t="s">
        <v>90</v>
      </c>
      <c r="D564" s="15" t="s">
        <v>51</v>
      </c>
      <c r="E564" s="19" t="s">
        <v>135</v>
      </c>
      <c r="F564" s="16" t="s">
        <v>17</v>
      </c>
      <c r="G564" s="16" t="s">
        <v>21</v>
      </c>
      <c r="H564" s="15" t="s">
        <v>18</v>
      </c>
      <c r="I564" s="16" t="s">
        <v>19</v>
      </c>
      <c r="J564" s="53">
        <f t="shared" si="17"/>
        <v>10907.35</v>
      </c>
    </row>
    <row r="565" spans="1:10" ht="75" x14ac:dyDescent="0.3">
      <c r="A565" s="41" t="s">
        <v>509</v>
      </c>
      <c r="B565" s="16" t="s">
        <v>198</v>
      </c>
      <c r="C565" s="16" t="s">
        <v>90</v>
      </c>
      <c r="D565" s="15" t="s">
        <v>51</v>
      </c>
      <c r="E565" s="19" t="s">
        <v>135</v>
      </c>
      <c r="F565" s="16" t="s">
        <v>17</v>
      </c>
      <c r="G565" s="16" t="s">
        <v>21</v>
      </c>
      <c r="H565" s="15" t="s">
        <v>110</v>
      </c>
      <c r="I565" s="16" t="s">
        <v>19</v>
      </c>
      <c r="J565" s="53">
        <f>J566+J567</f>
        <v>10907.35</v>
      </c>
    </row>
    <row r="566" spans="1:10" ht="37.5" x14ac:dyDescent="0.3">
      <c r="A566" s="64" t="s">
        <v>34</v>
      </c>
      <c r="B566" s="16" t="s">
        <v>198</v>
      </c>
      <c r="C566" s="16" t="s">
        <v>90</v>
      </c>
      <c r="D566" s="15" t="s">
        <v>51</v>
      </c>
      <c r="E566" s="19" t="s">
        <v>135</v>
      </c>
      <c r="F566" s="16" t="s">
        <v>17</v>
      </c>
      <c r="G566" s="16" t="s">
        <v>21</v>
      </c>
      <c r="H566" s="15" t="s">
        <v>110</v>
      </c>
      <c r="I566" s="16" t="s">
        <v>35</v>
      </c>
      <c r="J566" s="53">
        <v>203.6</v>
      </c>
    </row>
    <row r="567" spans="1:10" x14ac:dyDescent="0.3">
      <c r="A567" s="41" t="s">
        <v>41</v>
      </c>
      <c r="B567" s="16" t="s">
        <v>198</v>
      </c>
      <c r="C567" s="16" t="s">
        <v>90</v>
      </c>
      <c r="D567" s="15" t="s">
        <v>51</v>
      </c>
      <c r="E567" s="19" t="s">
        <v>135</v>
      </c>
      <c r="F567" s="16" t="s">
        <v>17</v>
      </c>
      <c r="G567" s="16" t="s">
        <v>21</v>
      </c>
      <c r="H567" s="15" t="s">
        <v>110</v>
      </c>
      <c r="I567" s="16" t="s">
        <v>91</v>
      </c>
      <c r="J567" s="53">
        <v>10703.75</v>
      </c>
    </row>
    <row r="568" spans="1:10" ht="37.5" x14ac:dyDescent="0.3">
      <c r="A568" s="42" t="s">
        <v>304</v>
      </c>
      <c r="B568" s="13" t="s">
        <v>299</v>
      </c>
      <c r="C568" s="12" t="s">
        <v>16</v>
      </c>
      <c r="D568" s="12" t="s">
        <v>16</v>
      </c>
      <c r="E568" s="18" t="s">
        <v>16</v>
      </c>
      <c r="F568" s="13" t="s">
        <v>17</v>
      </c>
      <c r="G568" s="13" t="s">
        <v>16</v>
      </c>
      <c r="H568" s="12" t="s">
        <v>18</v>
      </c>
      <c r="I568" s="13" t="s">
        <v>19</v>
      </c>
      <c r="J568" s="89">
        <f>J569+J577</f>
        <v>147848.18</v>
      </c>
    </row>
    <row r="569" spans="1:10" x14ac:dyDescent="0.3">
      <c r="A569" s="60" t="s">
        <v>99</v>
      </c>
      <c r="B569" s="18" t="s">
        <v>299</v>
      </c>
      <c r="C569" s="12" t="s">
        <v>52</v>
      </c>
      <c r="D569" s="12" t="s">
        <v>16</v>
      </c>
      <c r="E569" s="13" t="s">
        <v>16</v>
      </c>
      <c r="F569" s="13" t="s">
        <v>17</v>
      </c>
      <c r="G569" s="13" t="s">
        <v>16</v>
      </c>
      <c r="H569" s="12" t="s">
        <v>18</v>
      </c>
      <c r="I569" s="13" t="s">
        <v>19</v>
      </c>
      <c r="J569" s="89">
        <f>J570</f>
        <v>35630</v>
      </c>
    </row>
    <row r="570" spans="1:10" x14ac:dyDescent="0.3">
      <c r="A570" s="64" t="s">
        <v>152</v>
      </c>
      <c r="B570" s="16" t="s">
        <v>299</v>
      </c>
      <c r="C570" s="16" t="s">
        <v>52</v>
      </c>
      <c r="D570" s="16" t="s">
        <v>23</v>
      </c>
      <c r="E570" s="16" t="s">
        <v>16</v>
      </c>
      <c r="F570" s="16" t="s">
        <v>17</v>
      </c>
      <c r="G570" s="16" t="s">
        <v>16</v>
      </c>
      <c r="H570" s="15" t="s">
        <v>18</v>
      </c>
      <c r="I570" s="16" t="s">
        <v>19</v>
      </c>
      <c r="J570" s="90">
        <f>J571</f>
        <v>35630</v>
      </c>
    </row>
    <row r="571" spans="1:10" ht="56.25" x14ac:dyDescent="0.3">
      <c r="A571" s="64" t="s">
        <v>266</v>
      </c>
      <c r="B571" s="16" t="s">
        <v>299</v>
      </c>
      <c r="C571" s="16" t="s">
        <v>52</v>
      </c>
      <c r="D571" s="16" t="s">
        <v>23</v>
      </c>
      <c r="E571" s="16" t="s">
        <v>90</v>
      </c>
      <c r="F571" s="16" t="s">
        <v>17</v>
      </c>
      <c r="G571" s="16" t="s">
        <v>16</v>
      </c>
      <c r="H571" s="15" t="s">
        <v>18</v>
      </c>
      <c r="I571" s="16" t="s">
        <v>19</v>
      </c>
      <c r="J571" s="90">
        <f>J572</f>
        <v>35630</v>
      </c>
    </row>
    <row r="572" spans="1:10" ht="56.25" x14ac:dyDescent="0.3">
      <c r="A572" s="64" t="s">
        <v>345</v>
      </c>
      <c r="B572" s="16" t="s">
        <v>299</v>
      </c>
      <c r="C572" s="16" t="s">
        <v>52</v>
      </c>
      <c r="D572" s="16" t="s">
        <v>23</v>
      </c>
      <c r="E572" s="16" t="s">
        <v>90</v>
      </c>
      <c r="F572" s="16" t="s">
        <v>17</v>
      </c>
      <c r="G572" s="16" t="s">
        <v>21</v>
      </c>
      <c r="H572" s="15" t="s">
        <v>18</v>
      </c>
      <c r="I572" s="16" t="s">
        <v>19</v>
      </c>
      <c r="J572" s="90">
        <f>J573+J575</f>
        <v>35630</v>
      </c>
    </row>
    <row r="573" spans="1:10" ht="37.5" x14ac:dyDescent="0.3">
      <c r="A573" s="54" t="s">
        <v>65</v>
      </c>
      <c r="B573" s="16" t="s">
        <v>299</v>
      </c>
      <c r="C573" s="19" t="s">
        <v>52</v>
      </c>
      <c r="D573" s="19" t="s">
        <v>23</v>
      </c>
      <c r="E573" s="16" t="s">
        <v>90</v>
      </c>
      <c r="F573" s="16" t="s">
        <v>17</v>
      </c>
      <c r="G573" s="16" t="s">
        <v>21</v>
      </c>
      <c r="H573" s="15" t="s">
        <v>66</v>
      </c>
      <c r="I573" s="16" t="s">
        <v>19</v>
      </c>
      <c r="J573" s="90">
        <f>J574</f>
        <v>35004.83</v>
      </c>
    </row>
    <row r="574" spans="1:10" ht="37.5" x14ac:dyDescent="0.3">
      <c r="A574" s="64" t="s">
        <v>102</v>
      </c>
      <c r="B574" s="16" t="s">
        <v>299</v>
      </c>
      <c r="C574" s="19" t="s">
        <v>52</v>
      </c>
      <c r="D574" s="19" t="s">
        <v>23</v>
      </c>
      <c r="E574" s="16" t="s">
        <v>90</v>
      </c>
      <c r="F574" s="16" t="s">
        <v>17</v>
      </c>
      <c r="G574" s="16" t="s">
        <v>21</v>
      </c>
      <c r="H574" s="15" t="s">
        <v>66</v>
      </c>
      <c r="I574" s="16" t="s">
        <v>103</v>
      </c>
      <c r="J574" s="90">
        <v>35004.83</v>
      </c>
    </row>
    <row r="575" spans="1:10" ht="93.75" x14ac:dyDescent="0.3">
      <c r="A575" s="57" t="s">
        <v>344</v>
      </c>
      <c r="B575" s="16" t="s">
        <v>299</v>
      </c>
      <c r="C575" s="19" t="s">
        <v>52</v>
      </c>
      <c r="D575" s="19" t="s">
        <v>23</v>
      </c>
      <c r="E575" s="16" t="s">
        <v>90</v>
      </c>
      <c r="F575" s="16" t="s">
        <v>17</v>
      </c>
      <c r="G575" s="16" t="s">
        <v>21</v>
      </c>
      <c r="H575" s="15" t="s">
        <v>108</v>
      </c>
      <c r="I575" s="16" t="s">
        <v>19</v>
      </c>
      <c r="J575" s="90">
        <f>J576</f>
        <v>625.16999999999996</v>
      </c>
    </row>
    <row r="576" spans="1:10" ht="37.5" x14ac:dyDescent="0.3">
      <c r="A576" s="64" t="s">
        <v>102</v>
      </c>
      <c r="B576" s="16" t="s">
        <v>299</v>
      </c>
      <c r="C576" s="19" t="s">
        <v>52</v>
      </c>
      <c r="D576" s="19" t="s">
        <v>23</v>
      </c>
      <c r="E576" s="16" t="s">
        <v>90</v>
      </c>
      <c r="F576" s="16" t="s">
        <v>17</v>
      </c>
      <c r="G576" s="16" t="s">
        <v>21</v>
      </c>
      <c r="H576" s="15" t="s">
        <v>108</v>
      </c>
      <c r="I576" s="16" t="s">
        <v>103</v>
      </c>
      <c r="J576" s="90">
        <v>625.16999999999996</v>
      </c>
    </row>
    <row r="577" spans="1:10" x14ac:dyDescent="0.3">
      <c r="A577" s="84" t="s">
        <v>174</v>
      </c>
      <c r="B577" s="13" t="s">
        <v>299</v>
      </c>
      <c r="C577" s="12" t="s">
        <v>112</v>
      </c>
      <c r="D577" s="12" t="s">
        <v>16</v>
      </c>
      <c r="E577" s="18" t="s">
        <v>16</v>
      </c>
      <c r="F577" s="13" t="s">
        <v>17</v>
      </c>
      <c r="G577" s="13" t="s">
        <v>16</v>
      </c>
      <c r="H577" s="12" t="s">
        <v>18</v>
      </c>
      <c r="I577" s="13" t="s">
        <v>19</v>
      </c>
      <c r="J577" s="52">
        <f>J578+J614</f>
        <v>112218.18000000001</v>
      </c>
    </row>
    <row r="578" spans="1:10" x14ac:dyDescent="0.3">
      <c r="A578" s="91" t="s">
        <v>125</v>
      </c>
      <c r="B578" s="16" t="s">
        <v>299</v>
      </c>
      <c r="C578" s="19" t="s">
        <v>112</v>
      </c>
      <c r="D578" s="19" t="s">
        <v>21</v>
      </c>
      <c r="E578" s="16" t="s">
        <v>16</v>
      </c>
      <c r="F578" s="16" t="s">
        <v>17</v>
      </c>
      <c r="G578" s="16" t="s">
        <v>16</v>
      </c>
      <c r="H578" s="15" t="s">
        <v>18</v>
      </c>
      <c r="I578" s="16" t="s">
        <v>19</v>
      </c>
      <c r="J578" s="53">
        <f>J579+J611</f>
        <v>110637.33</v>
      </c>
    </row>
    <row r="579" spans="1:10" ht="56.25" x14ac:dyDescent="0.3">
      <c r="A579" s="64" t="s">
        <v>346</v>
      </c>
      <c r="B579" s="16" t="s">
        <v>299</v>
      </c>
      <c r="C579" s="19" t="s">
        <v>112</v>
      </c>
      <c r="D579" s="19" t="s">
        <v>21</v>
      </c>
      <c r="E579" s="16" t="s">
        <v>90</v>
      </c>
      <c r="F579" s="16" t="s">
        <v>17</v>
      </c>
      <c r="G579" s="16" t="s">
        <v>16</v>
      </c>
      <c r="H579" s="15" t="s">
        <v>18</v>
      </c>
      <c r="I579" s="16" t="s">
        <v>19</v>
      </c>
      <c r="J579" s="53">
        <f>J584+J596+J609+J580+J591</f>
        <v>110613.33</v>
      </c>
    </row>
    <row r="580" spans="1:10" x14ac:dyDescent="0.3">
      <c r="A580" s="64" t="s">
        <v>584</v>
      </c>
      <c r="B580" s="16" t="s">
        <v>299</v>
      </c>
      <c r="C580" s="19" t="s">
        <v>112</v>
      </c>
      <c r="D580" s="19" t="s">
        <v>21</v>
      </c>
      <c r="E580" s="16" t="s">
        <v>90</v>
      </c>
      <c r="F580" s="16" t="s">
        <v>17</v>
      </c>
      <c r="G580" s="16" t="s">
        <v>582</v>
      </c>
      <c r="H580" s="15" t="s">
        <v>18</v>
      </c>
      <c r="I580" s="16" t="s">
        <v>19</v>
      </c>
      <c r="J580" s="53">
        <f>J581</f>
        <v>101.00999999999999</v>
      </c>
    </row>
    <row r="581" spans="1:10" ht="56.25" x14ac:dyDescent="0.3">
      <c r="A581" s="64" t="s">
        <v>585</v>
      </c>
      <c r="B581" s="16" t="s">
        <v>299</v>
      </c>
      <c r="C581" s="19" t="s">
        <v>112</v>
      </c>
      <c r="D581" s="19" t="s">
        <v>21</v>
      </c>
      <c r="E581" s="16" t="s">
        <v>90</v>
      </c>
      <c r="F581" s="16" t="s">
        <v>17</v>
      </c>
      <c r="G581" s="16" t="s">
        <v>582</v>
      </c>
      <c r="H581" s="15" t="s">
        <v>583</v>
      </c>
      <c r="I581" s="16" t="s">
        <v>19</v>
      </c>
      <c r="J581" s="53">
        <f>J582+J583</f>
        <v>101.00999999999999</v>
      </c>
    </row>
    <row r="582" spans="1:10" x14ac:dyDescent="0.3">
      <c r="A582" s="64" t="s">
        <v>41</v>
      </c>
      <c r="B582" s="16" t="s">
        <v>299</v>
      </c>
      <c r="C582" s="19" t="s">
        <v>112</v>
      </c>
      <c r="D582" s="19" t="s">
        <v>21</v>
      </c>
      <c r="E582" s="16" t="s">
        <v>90</v>
      </c>
      <c r="F582" s="16" t="s">
        <v>17</v>
      </c>
      <c r="G582" s="16" t="s">
        <v>582</v>
      </c>
      <c r="H582" s="15" t="s">
        <v>583</v>
      </c>
      <c r="I582" s="16" t="s">
        <v>91</v>
      </c>
      <c r="J582" s="53">
        <v>50.51</v>
      </c>
    </row>
    <row r="583" spans="1:10" ht="37.5" x14ac:dyDescent="0.3">
      <c r="A583" s="64" t="s">
        <v>102</v>
      </c>
      <c r="B583" s="16" t="s">
        <v>299</v>
      </c>
      <c r="C583" s="19" t="s">
        <v>112</v>
      </c>
      <c r="D583" s="19" t="s">
        <v>21</v>
      </c>
      <c r="E583" s="16" t="s">
        <v>90</v>
      </c>
      <c r="F583" s="16" t="s">
        <v>17</v>
      </c>
      <c r="G583" s="16" t="s">
        <v>582</v>
      </c>
      <c r="H583" s="15" t="s">
        <v>583</v>
      </c>
      <c r="I583" s="16" t="s">
        <v>103</v>
      </c>
      <c r="J583" s="53">
        <v>50.5</v>
      </c>
    </row>
    <row r="584" spans="1:10" ht="37.5" x14ac:dyDescent="0.3">
      <c r="A584" s="64" t="s">
        <v>347</v>
      </c>
      <c r="B584" s="16" t="s">
        <v>299</v>
      </c>
      <c r="C584" s="19" t="s">
        <v>112</v>
      </c>
      <c r="D584" s="19" t="s">
        <v>21</v>
      </c>
      <c r="E584" s="16" t="s">
        <v>90</v>
      </c>
      <c r="F584" s="16" t="s">
        <v>17</v>
      </c>
      <c r="G584" s="16" t="s">
        <v>42</v>
      </c>
      <c r="H584" s="15" t="s">
        <v>18</v>
      </c>
      <c r="I584" s="16" t="s">
        <v>19</v>
      </c>
      <c r="J584" s="53">
        <f>J585+J587+J589</f>
        <v>18534.749999999996</v>
      </c>
    </row>
    <row r="585" spans="1:10" ht="56.25" x14ac:dyDescent="0.3">
      <c r="A585" s="73" t="s">
        <v>348</v>
      </c>
      <c r="B585" s="16" t="s">
        <v>299</v>
      </c>
      <c r="C585" s="19" t="s">
        <v>112</v>
      </c>
      <c r="D585" s="19" t="s">
        <v>21</v>
      </c>
      <c r="E585" s="16" t="s">
        <v>90</v>
      </c>
      <c r="F585" s="16" t="s">
        <v>17</v>
      </c>
      <c r="G585" s="16" t="s">
        <v>42</v>
      </c>
      <c r="H585" s="15" t="s">
        <v>127</v>
      </c>
      <c r="I585" s="16" t="s">
        <v>19</v>
      </c>
      <c r="J585" s="53">
        <f>J586</f>
        <v>321.67</v>
      </c>
    </row>
    <row r="586" spans="1:10" ht="37.5" x14ac:dyDescent="0.3">
      <c r="A586" s="64" t="s">
        <v>102</v>
      </c>
      <c r="B586" s="16" t="s">
        <v>299</v>
      </c>
      <c r="C586" s="19" t="s">
        <v>112</v>
      </c>
      <c r="D586" s="19" t="s">
        <v>21</v>
      </c>
      <c r="E586" s="16" t="s">
        <v>90</v>
      </c>
      <c r="F586" s="16" t="s">
        <v>17</v>
      </c>
      <c r="G586" s="16" t="s">
        <v>42</v>
      </c>
      <c r="H586" s="15" t="s">
        <v>127</v>
      </c>
      <c r="I586" s="16" t="s">
        <v>103</v>
      </c>
      <c r="J586" s="53">
        <v>321.67</v>
      </c>
    </row>
    <row r="587" spans="1:10" ht="37.5" x14ac:dyDescent="0.3">
      <c r="A587" s="54" t="s">
        <v>65</v>
      </c>
      <c r="B587" s="16" t="s">
        <v>299</v>
      </c>
      <c r="C587" s="19" t="s">
        <v>112</v>
      </c>
      <c r="D587" s="19" t="s">
        <v>21</v>
      </c>
      <c r="E587" s="16" t="s">
        <v>90</v>
      </c>
      <c r="F587" s="16" t="s">
        <v>17</v>
      </c>
      <c r="G587" s="16" t="s">
        <v>42</v>
      </c>
      <c r="H587" s="15" t="s">
        <v>66</v>
      </c>
      <c r="I587" s="16" t="s">
        <v>19</v>
      </c>
      <c r="J587" s="53">
        <f>J588</f>
        <v>17876.55</v>
      </c>
    </row>
    <row r="588" spans="1:10" ht="37.5" x14ac:dyDescent="0.3">
      <c r="A588" s="64" t="s">
        <v>102</v>
      </c>
      <c r="B588" s="16" t="s">
        <v>299</v>
      </c>
      <c r="C588" s="19" t="s">
        <v>112</v>
      </c>
      <c r="D588" s="19" t="s">
        <v>21</v>
      </c>
      <c r="E588" s="16" t="s">
        <v>90</v>
      </c>
      <c r="F588" s="16" t="s">
        <v>17</v>
      </c>
      <c r="G588" s="16" t="s">
        <v>42</v>
      </c>
      <c r="H588" s="15" t="s">
        <v>66</v>
      </c>
      <c r="I588" s="16" t="s">
        <v>103</v>
      </c>
      <c r="J588" s="53">
        <v>17876.55</v>
      </c>
    </row>
    <row r="589" spans="1:10" ht="56.25" x14ac:dyDescent="0.3">
      <c r="A589" s="92" t="s">
        <v>481</v>
      </c>
      <c r="B589" s="16" t="s">
        <v>299</v>
      </c>
      <c r="C589" s="19" t="s">
        <v>112</v>
      </c>
      <c r="D589" s="19" t="s">
        <v>21</v>
      </c>
      <c r="E589" s="16" t="s">
        <v>90</v>
      </c>
      <c r="F589" s="16" t="s">
        <v>17</v>
      </c>
      <c r="G589" s="16" t="s">
        <v>42</v>
      </c>
      <c r="H589" s="15" t="s">
        <v>477</v>
      </c>
      <c r="I589" s="16" t="s">
        <v>19</v>
      </c>
      <c r="J589" s="53">
        <f>J590</f>
        <v>336.53</v>
      </c>
    </row>
    <row r="590" spans="1:10" ht="37.5" x14ac:dyDescent="0.3">
      <c r="A590" s="64" t="s">
        <v>102</v>
      </c>
      <c r="B590" s="16" t="s">
        <v>299</v>
      </c>
      <c r="C590" s="19" t="s">
        <v>112</v>
      </c>
      <c r="D590" s="19" t="s">
        <v>21</v>
      </c>
      <c r="E590" s="16" t="s">
        <v>90</v>
      </c>
      <c r="F590" s="16" t="s">
        <v>17</v>
      </c>
      <c r="G590" s="16" t="s">
        <v>42</v>
      </c>
      <c r="H590" s="15" t="s">
        <v>477</v>
      </c>
      <c r="I590" s="16" t="s">
        <v>103</v>
      </c>
      <c r="J590" s="53">
        <v>336.53</v>
      </c>
    </row>
    <row r="591" spans="1:10" x14ac:dyDescent="0.3">
      <c r="A591" s="168" t="s">
        <v>635</v>
      </c>
      <c r="B591" s="16" t="s">
        <v>299</v>
      </c>
      <c r="C591" s="19" t="s">
        <v>112</v>
      </c>
      <c r="D591" s="19" t="s">
        <v>21</v>
      </c>
      <c r="E591" s="16" t="s">
        <v>90</v>
      </c>
      <c r="F591" s="16" t="s">
        <v>17</v>
      </c>
      <c r="G591" s="16" t="s">
        <v>23</v>
      </c>
      <c r="H591" s="15" t="s">
        <v>133</v>
      </c>
      <c r="I591" s="16" t="s">
        <v>19</v>
      </c>
      <c r="J591" s="53">
        <f>J592+J594</f>
        <v>4149.05</v>
      </c>
    </row>
    <row r="592" spans="1:10" ht="56.25" x14ac:dyDescent="0.3">
      <c r="A592" s="169" t="s">
        <v>640</v>
      </c>
      <c r="B592" s="16" t="s">
        <v>299</v>
      </c>
      <c r="C592" s="19" t="s">
        <v>112</v>
      </c>
      <c r="D592" s="19" t="s">
        <v>21</v>
      </c>
      <c r="E592" s="16" t="s">
        <v>90</v>
      </c>
      <c r="F592" s="16" t="s">
        <v>17</v>
      </c>
      <c r="G592" s="16" t="s">
        <v>23</v>
      </c>
      <c r="H592" s="15" t="s">
        <v>636</v>
      </c>
      <c r="I592" s="16" t="s">
        <v>19</v>
      </c>
      <c r="J592" s="53">
        <f>J593</f>
        <v>3704.05</v>
      </c>
    </row>
    <row r="593" spans="1:10" ht="37.5" x14ac:dyDescent="0.3">
      <c r="A593" s="64" t="s">
        <v>34</v>
      </c>
      <c r="B593" s="16" t="s">
        <v>299</v>
      </c>
      <c r="C593" s="19" t="s">
        <v>112</v>
      </c>
      <c r="D593" s="19" t="s">
        <v>21</v>
      </c>
      <c r="E593" s="16" t="s">
        <v>90</v>
      </c>
      <c r="F593" s="16" t="s">
        <v>17</v>
      </c>
      <c r="G593" s="16" t="s">
        <v>23</v>
      </c>
      <c r="H593" s="15" t="s">
        <v>636</v>
      </c>
      <c r="I593" s="16" t="s">
        <v>35</v>
      </c>
      <c r="J593" s="53">
        <v>3704.05</v>
      </c>
    </row>
    <row r="594" spans="1:10" ht="56.25" x14ac:dyDescent="0.3">
      <c r="A594" s="169" t="s">
        <v>641</v>
      </c>
      <c r="B594" s="16" t="s">
        <v>299</v>
      </c>
      <c r="C594" s="19" t="s">
        <v>112</v>
      </c>
      <c r="D594" s="19" t="s">
        <v>21</v>
      </c>
      <c r="E594" s="16" t="s">
        <v>90</v>
      </c>
      <c r="F594" s="16" t="s">
        <v>17</v>
      </c>
      <c r="G594" s="16" t="s">
        <v>23</v>
      </c>
      <c r="H594" s="15" t="s">
        <v>637</v>
      </c>
      <c r="I594" s="16" t="s">
        <v>19</v>
      </c>
      <c r="J594" s="53">
        <f>J595</f>
        <v>445</v>
      </c>
    </row>
    <row r="595" spans="1:10" ht="37.5" x14ac:dyDescent="0.3">
      <c r="A595" s="64" t="s">
        <v>34</v>
      </c>
      <c r="B595" s="16" t="s">
        <v>299</v>
      </c>
      <c r="C595" s="19" t="s">
        <v>112</v>
      </c>
      <c r="D595" s="19" t="s">
        <v>21</v>
      </c>
      <c r="E595" s="16" t="s">
        <v>90</v>
      </c>
      <c r="F595" s="16" t="s">
        <v>17</v>
      </c>
      <c r="G595" s="16" t="s">
        <v>23</v>
      </c>
      <c r="H595" s="15" t="s">
        <v>637</v>
      </c>
      <c r="I595" s="16" t="s">
        <v>35</v>
      </c>
      <c r="J595" s="53">
        <v>445</v>
      </c>
    </row>
    <row r="596" spans="1:10" ht="37.5" x14ac:dyDescent="0.3">
      <c r="A596" s="64" t="s">
        <v>236</v>
      </c>
      <c r="B596" s="16" t="s">
        <v>299</v>
      </c>
      <c r="C596" s="19" t="s">
        <v>112</v>
      </c>
      <c r="D596" s="19" t="s">
        <v>21</v>
      </c>
      <c r="E596" s="16" t="s">
        <v>90</v>
      </c>
      <c r="F596" s="16" t="s">
        <v>17</v>
      </c>
      <c r="G596" s="16" t="s">
        <v>51</v>
      </c>
      <c r="H596" s="15" t="s">
        <v>133</v>
      </c>
      <c r="I596" s="16" t="s">
        <v>19</v>
      </c>
      <c r="J596" s="53">
        <f>J597+J602+J604+J606</f>
        <v>87018.52</v>
      </c>
    </row>
    <row r="597" spans="1:10" ht="37.5" x14ac:dyDescent="0.3">
      <c r="A597" s="93" t="s">
        <v>65</v>
      </c>
      <c r="B597" s="16" t="s">
        <v>299</v>
      </c>
      <c r="C597" s="19" t="s">
        <v>112</v>
      </c>
      <c r="D597" s="19" t="s">
        <v>21</v>
      </c>
      <c r="E597" s="16" t="s">
        <v>90</v>
      </c>
      <c r="F597" s="16" t="s">
        <v>17</v>
      </c>
      <c r="G597" s="16" t="s">
        <v>51</v>
      </c>
      <c r="H597" s="15" t="s">
        <v>66</v>
      </c>
      <c r="I597" s="16" t="s">
        <v>19</v>
      </c>
      <c r="J597" s="53">
        <f>J598+J599+J601+J600</f>
        <v>79010.429999999993</v>
      </c>
    </row>
    <row r="598" spans="1:10" ht="75" x14ac:dyDescent="0.3">
      <c r="A598" s="64" t="s">
        <v>33</v>
      </c>
      <c r="B598" s="16" t="s">
        <v>299</v>
      </c>
      <c r="C598" s="19" t="s">
        <v>112</v>
      </c>
      <c r="D598" s="19" t="s">
        <v>21</v>
      </c>
      <c r="E598" s="16" t="s">
        <v>90</v>
      </c>
      <c r="F598" s="16" t="s">
        <v>17</v>
      </c>
      <c r="G598" s="16" t="s">
        <v>51</v>
      </c>
      <c r="H598" s="15" t="s">
        <v>66</v>
      </c>
      <c r="I598" s="16" t="s">
        <v>28</v>
      </c>
      <c r="J598" s="53">
        <v>61986.68</v>
      </c>
    </row>
    <row r="599" spans="1:10" ht="37.5" x14ac:dyDescent="0.3">
      <c r="A599" s="64" t="s">
        <v>34</v>
      </c>
      <c r="B599" s="16" t="s">
        <v>299</v>
      </c>
      <c r="C599" s="19" t="s">
        <v>112</v>
      </c>
      <c r="D599" s="19" t="s">
        <v>21</v>
      </c>
      <c r="E599" s="16" t="s">
        <v>90</v>
      </c>
      <c r="F599" s="16" t="s">
        <v>17</v>
      </c>
      <c r="G599" s="16" t="s">
        <v>51</v>
      </c>
      <c r="H599" s="15" t="s">
        <v>66</v>
      </c>
      <c r="I599" s="16" t="s">
        <v>35</v>
      </c>
      <c r="J599" s="53">
        <v>14821.65</v>
      </c>
    </row>
    <row r="600" spans="1:10" ht="37.5" x14ac:dyDescent="0.3">
      <c r="A600" s="140" t="s">
        <v>559</v>
      </c>
      <c r="B600" s="16" t="s">
        <v>299</v>
      </c>
      <c r="C600" s="19" t="s">
        <v>112</v>
      </c>
      <c r="D600" s="19" t="s">
        <v>21</v>
      </c>
      <c r="E600" s="16" t="s">
        <v>90</v>
      </c>
      <c r="F600" s="16" t="s">
        <v>17</v>
      </c>
      <c r="G600" s="16" t="s">
        <v>51</v>
      </c>
      <c r="H600" s="15" t="s">
        <v>66</v>
      </c>
      <c r="I600" s="16" t="s">
        <v>557</v>
      </c>
      <c r="J600" s="53">
        <v>1946.76</v>
      </c>
    </row>
    <row r="601" spans="1:10" x14ac:dyDescent="0.3">
      <c r="A601" s="93" t="s">
        <v>36</v>
      </c>
      <c r="B601" s="16" t="s">
        <v>299</v>
      </c>
      <c r="C601" s="19" t="s">
        <v>112</v>
      </c>
      <c r="D601" s="19" t="s">
        <v>21</v>
      </c>
      <c r="E601" s="16" t="s">
        <v>90</v>
      </c>
      <c r="F601" s="16" t="s">
        <v>17</v>
      </c>
      <c r="G601" s="16" t="s">
        <v>51</v>
      </c>
      <c r="H601" s="15" t="s">
        <v>66</v>
      </c>
      <c r="I601" s="16" t="s">
        <v>37</v>
      </c>
      <c r="J601" s="53">
        <v>255.34</v>
      </c>
    </row>
    <row r="602" spans="1:10" x14ac:dyDescent="0.3">
      <c r="A602" s="91" t="s">
        <v>349</v>
      </c>
      <c r="B602" s="16" t="s">
        <v>299</v>
      </c>
      <c r="C602" s="19" t="s">
        <v>112</v>
      </c>
      <c r="D602" s="19" t="s">
        <v>21</v>
      </c>
      <c r="E602" s="16" t="s">
        <v>90</v>
      </c>
      <c r="F602" s="16" t="s">
        <v>17</v>
      </c>
      <c r="G602" s="16" t="s">
        <v>51</v>
      </c>
      <c r="H602" s="15" t="s">
        <v>128</v>
      </c>
      <c r="I602" s="16" t="s">
        <v>19</v>
      </c>
      <c r="J602" s="53">
        <f>J603</f>
        <v>2422.63</v>
      </c>
    </row>
    <row r="603" spans="1:10" ht="37.5" x14ac:dyDescent="0.3">
      <c r="A603" s="64" t="s">
        <v>34</v>
      </c>
      <c r="B603" s="16" t="s">
        <v>299</v>
      </c>
      <c r="C603" s="19" t="s">
        <v>112</v>
      </c>
      <c r="D603" s="19" t="s">
        <v>21</v>
      </c>
      <c r="E603" s="16" t="s">
        <v>90</v>
      </c>
      <c r="F603" s="16" t="s">
        <v>17</v>
      </c>
      <c r="G603" s="16" t="s">
        <v>51</v>
      </c>
      <c r="H603" s="15" t="s">
        <v>128</v>
      </c>
      <c r="I603" s="16" t="s">
        <v>35</v>
      </c>
      <c r="J603" s="53">
        <v>2422.63</v>
      </c>
    </row>
    <row r="604" spans="1:10" ht="56.25" x14ac:dyDescent="0.3">
      <c r="A604" s="73" t="s">
        <v>126</v>
      </c>
      <c r="B604" s="16" t="s">
        <v>299</v>
      </c>
      <c r="C604" s="19" t="s">
        <v>112</v>
      </c>
      <c r="D604" s="19" t="s">
        <v>21</v>
      </c>
      <c r="E604" s="16" t="s">
        <v>90</v>
      </c>
      <c r="F604" s="16" t="s">
        <v>17</v>
      </c>
      <c r="G604" s="16" t="s">
        <v>51</v>
      </c>
      <c r="H604" s="15" t="s">
        <v>127</v>
      </c>
      <c r="I604" s="16" t="s">
        <v>19</v>
      </c>
      <c r="J604" s="53">
        <f>J605</f>
        <v>750.85</v>
      </c>
    </row>
    <row r="605" spans="1:10" ht="75" x14ac:dyDescent="0.3">
      <c r="A605" s="64" t="s">
        <v>33</v>
      </c>
      <c r="B605" s="16" t="s">
        <v>299</v>
      </c>
      <c r="C605" s="19" t="s">
        <v>112</v>
      </c>
      <c r="D605" s="19" t="s">
        <v>21</v>
      </c>
      <c r="E605" s="16" t="s">
        <v>90</v>
      </c>
      <c r="F605" s="16" t="s">
        <v>17</v>
      </c>
      <c r="G605" s="16" t="s">
        <v>51</v>
      </c>
      <c r="H605" s="15" t="s">
        <v>127</v>
      </c>
      <c r="I605" s="16" t="s">
        <v>28</v>
      </c>
      <c r="J605" s="53">
        <v>750.85</v>
      </c>
    </row>
    <row r="606" spans="1:10" ht="56.25" x14ac:dyDescent="0.3">
      <c r="A606" s="64" t="s">
        <v>518</v>
      </c>
      <c r="B606" s="16" t="s">
        <v>299</v>
      </c>
      <c r="C606" s="19" t="s">
        <v>112</v>
      </c>
      <c r="D606" s="19" t="s">
        <v>21</v>
      </c>
      <c r="E606" s="16" t="s">
        <v>90</v>
      </c>
      <c r="F606" s="16" t="s">
        <v>17</v>
      </c>
      <c r="G606" s="16" t="s">
        <v>51</v>
      </c>
      <c r="H606" s="15" t="s">
        <v>519</v>
      </c>
      <c r="I606" s="16" t="s">
        <v>19</v>
      </c>
      <c r="J606" s="53">
        <f>J607</f>
        <v>4834.6099999999997</v>
      </c>
    </row>
    <row r="607" spans="1:10" ht="37.5" x14ac:dyDescent="0.3">
      <c r="A607" s="64" t="s">
        <v>34</v>
      </c>
      <c r="B607" s="16" t="s">
        <v>299</v>
      </c>
      <c r="C607" s="19" t="s">
        <v>112</v>
      </c>
      <c r="D607" s="19" t="s">
        <v>21</v>
      </c>
      <c r="E607" s="16" t="s">
        <v>90</v>
      </c>
      <c r="F607" s="16" t="s">
        <v>17</v>
      </c>
      <c r="G607" s="16" t="s">
        <v>51</v>
      </c>
      <c r="H607" s="15" t="s">
        <v>519</v>
      </c>
      <c r="I607" s="16" t="s">
        <v>35</v>
      </c>
      <c r="J607" s="53">
        <v>4834.6099999999997</v>
      </c>
    </row>
    <row r="608" spans="1:10" ht="37.5" x14ac:dyDescent="0.3">
      <c r="A608" s="64" t="s">
        <v>522</v>
      </c>
      <c r="B608" s="16" t="s">
        <v>299</v>
      </c>
      <c r="C608" s="19" t="s">
        <v>112</v>
      </c>
      <c r="D608" s="19" t="s">
        <v>21</v>
      </c>
      <c r="E608" s="16" t="s">
        <v>90</v>
      </c>
      <c r="F608" s="16" t="s">
        <v>17</v>
      </c>
      <c r="G608" s="16" t="s">
        <v>64</v>
      </c>
      <c r="H608" s="15" t="s">
        <v>18</v>
      </c>
      <c r="I608" s="16" t="s">
        <v>19</v>
      </c>
      <c r="J608" s="53">
        <f>J609</f>
        <v>810</v>
      </c>
    </row>
    <row r="609" spans="1:10" ht="56.25" x14ac:dyDescent="0.3">
      <c r="A609" s="64" t="s">
        <v>520</v>
      </c>
      <c r="B609" s="16" t="s">
        <v>299</v>
      </c>
      <c r="C609" s="19" t="s">
        <v>112</v>
      </c>
      <c r="D609" s="19" t="s">
        <v>21</v>
      </c>
      <c r="E609" s="16" t="s">
        <v>90</v>
      </c>
      <c r="F609" s="16" t="s">
        <v>17</v>
      </c>
      <c r="G609" s="16" t="s">
        <v>64</v>
      </c>
      <c r="H609" s="15" t="s">
        <v>521</v>
      </c>
      <c r="I609" s="16" t="s">
        <v>19</v>
      </c>
      <c r="J609" s="53">
        <f>J610</f>
        <v>810</v>
      </c>
    </row>
    <row r="610" spans="1:10" ht="38.450000000000003" customHeight="1" x14ac:dyDescent="0.3">
      <c r="A610" s="64" t="s">
        <v>34</v>
      </c>
      <c r="B610" s="16" t="s">
        <v>299</v>
      </c>
      <c r="C610" s="19" t="s">
        <v>112</v>
      </c>
      <c r="D610" s="19" t="s">
        <v>21</v>
      </c>
      <c r="E610" s="16" t="s">
        <v>90</v>
      </c>
      <c r="F610" s="16" t="s">
        <v>17</v>
      </c>
      <c r="G610" s="16" t="s">
        <v>64</v>
      </c>
      <c r="H610" s="15" t="s">
        <v>521</v>
      </c>
      <c r="I610" s="16" t="s">
        <v>35</v>
      </c>
      <c r="J610" s="53">
        <v>810</v>
      </c>
    </row>
    <row r="611" spans="1:10" ht="24.6" customHeight="1" x14ac:dyDescent="0.3">
      <c r="A611" s="64" t="s">
        <v>328</v>
      </c>
      <c r="B611" s="16" t="s">
        <v>299</v>
      </c>
      <c r="C611" s="19" t="s">
        <v>112</v>
      </c>
      <c r="D611" s="19" t="s">
        <v>21</v>
      </c>
      <c r="E611" s="16" t="s">
        <v>329</v>
      </c>
      <c r="F611" s="16" t="s">
        <v>17</v>
      </c>
      <c r="G611" s="16" t="s">
        <v>16</v>
      </c>
      <c r="H611" s="15" t="s">
        <v>18</v>
      </c>
      <c r="I611" s="16" t="s">
        <v>19</v>
      </c>
      <c r="J611" s="53">
        <f>J612</f>
        <v>24</v>
      </c>
    </row>
    <row r="612" spans="1:10" ht="36.6" customHeight="1" x14ac:dyDescent="0.3">
      <c r="A612" s="64" t="s">
        <v>330</v>
      </c>
      <c r="B612" s="16" t="s">
        <v>299</v>
      </c>
      <c r="C612" s="19" t="s">
        <v>112</v>
      </c>
      <c r="D612" s="19" t="s">
        <v>21</v>
      </c>
      <c r="E612" s="16" t="s">
        <v>329</v>
      </c>
      <c r="F612" s="16" t="s">
        <v>17</v>
      </c>
      <c r="G612" s="16" t="s">
        <v>16</v>
      </c>
      <c r="H612" s="15" t="s">
        <v>332</v>
      </c>
      <c r="I612" s="16" t="s">
        <v>19</v>
      </c>
      <c r="J612" s="53">
        <f>J613</f>
        <v>24</v>
      </c>
    </row>
    <row r="613" spans="1:10" ht="33.6" customHeight="1" x14ac:dyDescent="0.3">
      <c r="A613" s="64" t="s">
        <v>34</v>
      </c>
      <c r="B613" s="16" t="s">
        <v>299</v>
      </c>
      <c r="C613" s="19" t="s">
        <v>112</v>
      </c>
      <c r="D613" s="19" t="s">
        <v>21</v>
      </c>
      <c r="E613" s="16" t="s">
        <v>329</v>
      </c>
      <c r="F613" s="16" t="s">
        <v>17</v>
      </c>
      <c r="G613" s="16" t="s">
        <v>16</v>
      </c>
      <c r="H613" s="15" t="s">
        <v>332</v>
      </c>
      <c r="I613" s="16" t="s">
        <v>35</v>
      </c>
      <c r="J613" s="53">
        <v>24</v>
      </c>
    </row>
    <row r="614" spans="1:10" x14ac:dyDescent="0.3">
      <c r="A614" s="42" t="s">
        <v>302</v>
      </c>
      <c r="B614" s="13" t="s">
        <v>299</v>
      </c>
      <c r="C614" s="12" t="s">
        <v>112</v>
      </c>
      <c r="D614" s="12" t="s">
        <v>51</v>
      </c>
      <c r="E614" s="18" t="s">
        <v>16</v>
      </c>
      <c r="F614" s="13" t="s">
        <v>17</v>
      </c>
      <c r="G614" s="13" t="s">
        <v>16</v>
      </c>
      <c r="H614" s="12" t="s">
        <v>18</v>
      </c>
      <c r="I614" s="13" t="s">
        <v>19</v>
      </c>
      <c r="J614" s="52">
        <f>J615+J621</f>
        <v>1580.8500000000001</v>
      </c>
    </row>
    <row r="615" spans="1:10" ht="37.5" x14ac:dyDescent="0.3">
      <c r="A615" s="88" t="s">
        <v>303</v>
      </c>
      <c r="B615" s="16" t="s">
        <v>299</v>
      </c>
      <c r="C615" s="15" t="s">
        <v>112</v>
      </c>
      <c r="D615" s="15" t="s">
        <v>51</v>
      </c>
      <c r="E615" s="19" t="s">
        <v>300</v>
      </c>
      <c r="F615" s="16" t="s">
        <v>17</v>
      </c>
      <c r="G615" s="16" t="s">
        <v>16</v>
      </c>
      <c r="H615" s="15" t="s">
        <v>18</v>
      </c>
      <c r="I615" s="16" t="s">
        <v>19</v>
      </c>
      <c r="J615" s="53">
        <f>J619+J616</f>
        <v>1554.39</v>
      </c>
    </row>
    <row r="616" spans="1:10" ht="37.5" x14ac:dyDescent="0.3">
      <c r="A616" s="64" t="s">
        <v>65</v>
      </c>
      <c r="B616" s="16" t="s">
        <v>299</v>
      </c>
      <c r="C616" s="15" t="s">
        <v>112</v>
      </c>
      <c r="D616" s="15" t="s">
        <v>51</v>
      </c>
      <c r="E616" s="19" t="s">
        <v>300</v>
      </c>
      <c r="F616" s="16" t="s">
        <v>17</v>
      </c>
      <c r="G616" s="16" t="s">
        <v>16</v>
      </c>
      <c r="H616" s="15" t="s">
        <v>27</v>
      </c>
      <c r="I616" s="16" t="s">
        <v>19</v>
      </c>
      <c r="J616" s="53">
        <f>J617+J618</f>
        <v>57.2</v>
      </c>
    </row>
    <row r="617" spans="1:10" ht="75" x14ac:dyDescent="0.3">
      <c r="A617" s="41" t="s">
        <v>33</v>
      </c>
      <c r="B617" s="16" t="s">
        <v>299</v>
      </c>
      <c r="C617" s="15" t="s">
        <v>112</v>
      </c>
      <c r="D617" s="15" t="s">
        <v>51</v>
      </c>
      <c r="E617" s="19" t="s">
        <v>300</v>
      </c>
      <c r="F617" s="16" t="s">
        <v>17</v>
      </c>
      <c r="G617" s="16" t="s">
        <v>16</v>
      </c>
      <c r="H617" s="15" t="s">
        <v>27</v>
      </c>
      <c r="I617" s="16" t="s">
        <v>28</v>
      </c>
      <c r="J617" s="53">
        <v>27.7</v>
      </c>
    </row>
    <row r="618" spans="1:10" ht="37.5" x14ac:dyDescent="0.3">
      <c r="A618" s="64" t="s">
        <v>34</v>
      </c>
      <c r="B618" s="16" t="s">
        <v>299</v>
      </c>
      <c r="C618" s="15" t="s">
        <v>112</v>
      </c>
      <c r="D618" s="15" t="s">
        <v>51</v>
      </c>
      <c r="E618" s="19" t="s">
        <v>300</v>
      </c>
      <c r="F618" s="16" t="s">
        <v>17</v>
      </c>
      <c r="G618" s="16" t="s">
        <v>16</v>
      </c>
      <c r="H618" s="15" t="s">
        <v>27</v>
      </c>
      <c r="I618" s="16" t="s">
        <v>35</v>
      </c>
      <c r="J618" s="53">
        <v>29.5</v>
      </c>
    </row>
    <row r="619" spans="1:10" ht="75" x14ac:dyDescent="0.3">
      <c r="A619" s="64" t="s">
        <v>33</v>
      </c>
      <c r="B619" s="16" t="s">
        <v>299</v>
      </c>
      <c r="C619" s="15" t="s">
        <v>112</v>
      </c>
      <c r="D619" s="15" t="s">
        <v>51</v>
      </c>
      <c r="E619" s="19" t="s">
        <v>300</v>
      </c>
      <c r="F619" s="16" t="s">
        <v>17</v>
      </c>
      <c r="G619" s="16" t="s">
        <v>16</v>
      </c>
      <c r="H619" s="15" t="s">
        <v>29</v>
      </c>
      <c r="I619" s="16" t="s">
        <v>19</v>
      </c>
      <c r="J619" s="53">
        <f t="shared" ref="J619" si="18">J620</f>
        <v>1497.19</v>
      </c>
    </row>
    <row r="620" spans="1:10" ht="75" x14ac:dyDescent="0.3">
      <c r="A620" s="41" t="s">
        <v>33</v>
      </c>
      <c r="B620" s="16" t="s">
        <v>299</v>
      </c>
      <c r="C620" s="15" t="s">
        <v>112</v>
      </c>
      <c r="D620" s="15" t="s">
        <v>51</v>
      </c>
      <c r="E620" s="19" t="s">
        <v>300</v>
      </c>
      <c r="F620" s="16" t="s">
        <v>17</v>
      </c>
      <c r="G620" s="16" t="s">
        <v>16</v>
      </c>
      <c r="H620" s="15" t="s">
        <v>29</v>
      </c>
      <c r="I620" s="16" t="s">
        <v>28</v>
      </c>
      <c r="J620" s="53">
        <v>1497.19</v>
      </c>
    </row>
    <row r="621" spans="1:10" ht="37.5" x14ac:dyDescent="0.3">
      <c r="A621" s="70" t="s">
        <v>440</v>
      </c>
      <c r="B621" s="16" t="s">
        <v>299</v>
      </c>
      <c r="C621" s="15" t="s">
        <v>112</v>
      </c>
      <c r="D621" s="15" t="s">
        <v>51</v>
      </c>
      <c r="E621" s="19" t="s">
        <v>366</v>
      </c>
      <c r="F621" s="16" t="s">
        <v>17</v>
      </c>
      <c r="G621" s="16" t="s">
        <v>16</v>
      </c>
      <c r="H621" s="15" t="s">
        <v>18</v>
      </c>
      <c r="I621" s="16" t="s">
        <v>19</v>
      </c>
      <c r="J621" s="53">
        <f>J622</f>
        <v>26.46</v>
      </c>
    </row>
    <row r="622" spans="1:10" x14ac:dyDescent="0.3">
      <c r="A622" s="167" t="s">
        <v>457</v>
      </c>
      <c r="B622" s="16" t="s">
        <v>299</v>
      </c>
      <c r="C622" s="15" t="s">
        <v>112</v>
      </c>
      <c r="D622" s="15" t="s">
        <v>51</v>
      </c>
      <c r="E622" s="19" t="s">
        <v>366</v>
      </c>
      <c r="F622" s="16" t="s">
        <v>25</v>
      </c>
      <c r="G622" s="16" t="s">
        <v>16</v>
      </c>
      <c r="H622" s="15" t="s">
        <v>18</v>
      </c>
      <c r="I622" s="16" t="s">
        <v>19</v>
      </c>
      <c r="J622" s="53">
        <f>J623</f>
        <v>26.46</v>
      </c>
    </row>
    <row r="623" spans="1:10" ht="112.5" x14ac:dyDescent="0.3">
      <c r="A623" s="169" t="s">
        <v>1055</v>
      </c>
      <c r="B623" s="16" t="s">
        <v>299</v>
      </c>
      <c r="C623" s="15" t="s">
        <v>112</v>
      </c>
      <c r="D623" s="15" t="s">
        <v>51</v>
      </c>
      <c r="E623" s="19" t="s">
        <v>366</v>
      </c>
      <c r="F623" s="16" t="s">
        <v>25</v>
      </c>
      <c r="G623" s="16" t="s">
        <v>16</v>
      </c>
      <c r="H623" s="15" t="s">
        <v>1054</v>
      </c>
      <c r="I623" s="16" t="s">
        <v>19</v>
      </c>
      <c r="J623" s="53">
        <f>J624</f>
        <v>26.46</v>
      </c>
    </row>
    <row r="624" spans="1:10" ht="75" x14ac:dyDescent="0.3">
      <c r="A624" s="64" t="s">
        <v>33</v>
      </c>
      <c r="B624" s="16" t="s">
        <v>299</v>
      </c>
      <c r="C624" s="15" t="s">
        <v>112</v>
      </c>
      <c r="D624" s="15" t="s">
        <v>51</v>
      </c>
      <c r="E624" s="19" t="s">
        <v>366</v>
      </c>
      <c r="F624" s="16" t="s">
        <v>25</v>
      </c>
      <c r="G624" s="16" t="s">
        <v>16</v>
      </c>
      <c r="H624" s="15" t="s">
        <v>1054</v>
      </c>
      <c r="I624" s="16" t="s">
        <v>28</v>
      </c>
      <c r="J624" s="53">
        <v>26.46</v>
      </c>
    </row>
    <row r="625" spans="1:10" ht="56.25" x14ac:dyDescent="0.3">
      <c r="A625" s="66" t="s">
        <v>246</v>
      </c>
      <c r="B625" s="13" t="s">
        <v>200</v>
      </c>
      <c r="C625" s="12" t="s">
        <v>16</v>
      </c>
      <c r="D625" s="12" t="s">
        <v>16</v>
      </c>
      <c r="E625" s="13" t="s">
        <v>16</v>
      </c>
      <c r="F625" s="13" t="s">
        <v>17</v>
      </c>
      <c r="G625" s="13" t="s">
        <v>16</v>
      </c>
      <c r="H625" s="12" t="s">
        <v>18</v>
      </c>
      <c r="I625" s="13" t="s">
        <v>19</v>
      </c>
      <c r="J625" s="52">
        <f>J626</f>
        <v>516533.87000000005</v>
      </c>
    </row>
    <row r="626" spans="1:10" x14ac:dyDescent="0.3">
      <c r="A626" s="60" t="s">
        <v>109</v>
      </c>
      <c r="B626" s="21">
        <v>609</v>
      </c>
      <c r="C626" s="12" t="s">
        <v>90</v>
      </c>
      <c r="D626" s="12" t="s">
        <v>16</v>
      </c>
      <c r="E626" s="13" t="s">
        <v>16</v>
      </c>
      <c r="F626" s="13" t="s">
        <v>17</v>
      </c>
      <c r="G626" s="13" t="s">
        <v>16</v>
      </c>
      <c r="H626" s="12" t="s">
        <v>18</v>
      </c>
      <c r="I626" s="13" t="s">
        <v>19</v>
      </c>
      <c r="J626" s="52">
        <f>J627+J679+J701</f>
        <v>516533.87000000005</v>
      </c>
    </row>
    <row r="627" spans="1:10" x14ac:dyDescent="0.3">
      <c r="A627" s="60" t="s">
        <v>111</v>
      </c>
      <c r="B627" s="21">
        <v>609</v>
      </c>
      <c r="C627" s="21">
        <v>10</v>
      </c>
      <c r="D627" s="18" t="s">
        <v>23</v>
      </c>
      <c r="E627" s="13" t="s">
        <v>16</v>
      </c>
      <c r="F627" s="13" t="s">
        <v>17</v>
      </c>
      <c r="G627" s="13" t="s">
        <v>16</v>
      </c>
      <c r="H627" s="12" t="s">
        <v>18</v>
      </c>
      <c r="I627" s="13" t="s">
        <v>19</v>
      </c>
      <c r="J627" s="52">
        <f>J628</f>
        <v>219118.15000000002</v>
      </c>
    </row>
    <row r="628" spans="1:10" ht="56.25" x14ac:dyDescent="0.3">
      <c r="A628" s="64" t="s">
        <v>230</v>
      </c>
      <c r="B628" s="17">
        <v>609</v>
      </c>
      <c r="C628" s="16">
        <v>10</v>
      </c>
      <c r="D628" s="16" t="s">
        <v>23</v>
      </c>
      <c r="E628" s="16" t="s">
        <v>97</v>
      </c>
      <c r="F628" s="15" t="s">
        <v>17</v>
      </c>
      <c r="G628" s="16" t="s">
        <v>16</v>
      </c>
      <c r="H628" s="15" t="s">
        <v>18</v>
      </c>
      <c r="I628" s="16" t="s">
        <v>19</v>
      </c>
      <c r="J628" s="53">
        <f>J629+J670+J674</f>
        <v>219118.15000000002</v>
      </c>
    </row>
    <row r="629" spans="1:10" ht="75" x14ac:dyDescent="0.3">
      <c r="A629" s="64" t="s">
        <v>185</v>
      </c>
      <c r="B629" s="17">
        <v>609</v>
      </c>
      <c r="C629" s="16">
        <v>10</v>
      </c>
      <c r="D629" s="16" t="s">
        <v>23</v>
      </c>
      <c r="E629" s="16" t="s">
        <v>97</v>
      </c>
      <c r="F629" s="16" t="s">
        <v>17</v>
      </c>
      <c r="G629" s="16" t="s">
        <v>21</v>
      </c>
      <c r="H629" s="15" t="s">
        <v>18</v>
      </c>
      <c r="I629" s="16" t="s">
        <v>19</v>
      </c>
      <c r="J629" s="53">
        <f>J630+J633+J636+J658+J661+J665+J663+J668</f>
        <v>204752.86000000002</v>
      </c>
    </row>
    <row r="630" spans="1:10" x14ac:dyDescent="0.3">
      <c r="A630" s="64" t="s">
        <v>146</v>
      </c>
      <c r="B630" s="17">
        <v>609</v>
      </c>
      <c r="C630" s="16">
        <v>10</v>
      </c>
      <c r="D630" s="16" t="s">
        <v>23</v>
      </c>
      <c r="E630" s="16" t="s">
        <v>97</v>
      </c>
      <c r="F630" s="16" t="s">
        <v>17</v>
      </c>
      <c r="G630" s="16" t="s">
        <v>21</v>
      </c>
      <c r="H630" s="15" t="s">
        <v>113</v>
      </c>
      <c r="I630" s="16" t="s">
        <v>19</v>
      </c>
      <c r="J630" s="53">
        <f>J631+J632</f>
        <v>56621.09</v>
      </c>
    </row>
    <row r="631" spans="1:10" ht="37.5" x14ac:dyDescent="0.3">
      <c r="A631" s="64" t="s">
        <v>34</v>
      </c>
      <c r="B631" s="17">
        <v>609</v>
      </c>
      <c r="C631" s="16">
        <v>10</v>
      </c>
      <c r="D631" s="16" t="s">
        <v>23</v>
      </c>
      <c r="E631" s="16" t="s">
        <v>97</v>
      </c>
      <c r="F631" s="16" t="s">
        <v>17</v>
      </c>
      <c r="G631" s="16" t="s">
        <v>21</v>
      </c>
      <c r="H631" s="15" t="s">
        <v>113</v>
      </c>
      <c r="I631" s="16" t="s">
        <v>35</v>
      </c>
      <c r="J631" s="53">
        <v>270.56</v>
      </c>
    </row>
    <row r="632" spans="1:10" x14ac:dyDescent="0.3">
      <c r="A632" s="64" t="s">
        <v>41</v>
      </c>
      <c r="B632" s="17">
        <v>609</v>
      </c>
      <c r="C632" s="16">
        <v>10</v>
      </c>
      <c r="D632" s="16" t="s">
        <v>23</v>
      </c>
      <c r="E632" s="16" t="s">
        <v>97</v>
      </c>
      <c r="F632" s="16" t="s">
        <v>17</v>
      </c>
      <c r="G632" s="16" t="s">
        <v>21</v>
      </c>
      <c r="H632" s="15" t="s">
        <v>113</v>
      </c>
      <c r="I632" s="16" t="s">
        <v>91</v>
      </c>
      <c r="J632" s="53">
        <v>56350.53</v>
      </c>
    </row>
    <row r="633" spans="1:10" ht="37.5" x14ac:dyDescent="0.3">
      <c r="A633" s="92" t="s">
        <v>372</v>
      </c>
      <c r="B633" s="17">
        <v>609</v>
      </c>
      <c r="C633" s="16">
        <v>10</v>
      </c>
      <c r="D633" s="16" t="s">
        <v>23</v>
      </c>
      <c r="E633" s="16" t="s">
        <v>97</v>
      </c>
      <c r="F633" s="16" t="s">
        <v>17</v>
      </c>
      <c r="G633" s="16" t="s">
        <v>21</v>
      </c>
      <c r="H633" s="15" t="s">
        <v>195</v>
      </c>
      <c r="I633" s="16" t="s">
        <v>19</v>
      </c>
      <c r="J633" s="53">
        <f>J634+J635</f>
        <v>592.78</v>
      </c>
    </row>
    <row r="634" spans="1:10" ht="37.5" x14ac:dyDescent="0.3">
      <c r="A634" s="64" t="s">
        <v>34</v>
      </c>
      <c r="B634" s="17">
        <v>609</v>
      </c>
      <c r="C634" s="16">
        <v>10</v>
      </c>
      <c r="D634" s="16" t="s">
        <v>23</v>
      </c>
      <c r="E634" s="16" t="s">
        <v>97</v>
      </c>
      <c r="F634" s="16" t="s">
        <v>17</v>
      </c>
      <c r="G634" s="16" t="s">
        <v>21</v>
      </c>
      <c r="H634" s="15" t="s">
        <v>195</v>
      </c>
      <c r="I634" s="16" t="s">
        <v>35</v>
      </c>
      <c r="J634" s="53">
        <v>8.68</v>
      </c>
    </row>
    <row r="635" spans="1:10" x14ac:dyDescent="0.3">
      <c r="A635" s="64" t="s">
        <v>41</v>
      </c>
      <c r="B635" s="17">
        <v>609</v>
      </c>
      <c r="C635" s="16">
        <v>10</v>
      </c>
      <c r="D635" s="16" t="s">
        <v>23</v>
      </c>
      <c r="E635" s="16" t="s">
        <v>97</v>
      </c>
      <c r="F635" s="16" t="s">
        <v>17</v>
      </c>
      <c r="G635" s="16" t="s">
        <v>21</v>
      </c>
      <c r="H635" s="15" t="s">
        <v>195</v>
      </c>
      <c r="I635" s="16" t="s">
        <v>91</v>
      </c>
      <c r="J635" s="53">
        <v>584.1</v>
      </c>
    </row>
    <row r="636" spans="1:10" x14ac:dyDescent="0.3">
      <c r="A636" s="66" t="s">
        <v>306</v>
      </c>
      <c r="B636" s="21">
        <v>609</v>
      </c>
      <c r="C636" s="13">
        <v>10</v>
      </c>
      <c r="D636" s="13" t="s">
        <v>23</v>
      </c>
      <c r="E636" s="13" t="s">
        <v>97</v>
      </c>
      <c r="F636" s="13" t="s">
        <v>17</v>
      </c>
      <c r="G636" s="13" t="s">
        <v>21</v>
      </c>
      <c r="H636" s="12" t="s">
        <v>305</v>
      </c>
      <c r="I636" s="13" t="s">
        <v>19</v>
      </c>
      <c r="J636" s="52">
        <f>J637+J640+J643+J646+J649+J652+J655</f>
        <v>124337.05</v>
      </c>
    </row>
    <row r="637" spans="1:10" ht="37.5" x14ac:dyDescent="0.3">
      <c r="A637" s="57" t="s">
        <v>156</v>
      </c>
      <c r="B637" s="17">
        <v>609</v>
      </c>
      <c r="C637" s="16">
        <v>10</v>
      </c>
      <c r="D637" s="16" t="s">
        <v>23</v>
      </c>
      <c r="E637" s="16" t="s">
        <v>97</v>
      </c>
      <c r="F637" s="16" t="s">
        <v>17</v>
      </c>
      <c r="G637" s="16" t="s">
        <v>21</v>
      </c>
      <c r="H637" s="15" t="s">
        <v>157</v>
      </c>
      <c r="I637" s="16" t="s">
        <v>19</v>
      </c>
      <c r="J637" s="53">
        <f>J638+J639</f>
        <v>42800</v>
      </c>
    </row>
    <row r="638" spans="1:10" ht="37.5" x14ac:dyDescent="0.3">
      <c r="A638" s="64" t="s">
        <v>34</v>
      </c>
      <c r="B638" s="17">
        <v>609</v>
      </c>
      <c r="C638" s="16">
        <v>10</v>
      </c>
      <c r="D638" s="16" t="s">
        <v>23</v>
      </c>
      <c r="E638" s="16" t="s">
        <v>97</v>
      </c>
      <c r="F638" s="16" t="s">
        <v>17</v>
      </c>
      <c r="G638" s="16" t="s">
        <v>21</v>
      </c>
      <c r="H638" s="15" t="s">
        <v>157</v>
      </c>
      <c r="I638" s="16" t="s">
        <v>35</v>
      </c>
      <c r="J638" s="53">
        <v>660</v>
      </c>
    </row>
    <row r="639" spans="1:10" x14ac:dyDescent="0.3">
      <c r="A639" s="64" t="s">
        <v>41</v>
      </c>
      <c r="B639" s="17">
        <v>609</v>
      </c>
      <c r="C639" s="16">
        <v>10</v>
      </c>
      <c r="D639" s="16" t="s">
        <v>23</v>
      </c>
      <c r="E639" s="16" t="s">
        <v>97</v>
      </c>
      <c r="F639" s="16" t="s">
        <v>17</v>
      </c>
      <c r="G639" s="16" t="s">
        <v>21</v>
      </c>
      <c r="H639" s="15" t="s">
        <v>157</v>
      </c>
      <c r="I639" s="16" t="s">
        <v>91</v>
      </c>
      <c r="J639" s="53">
        <v>42140</v>
      </c>
    </row>
    <row r="640" spans="1:10" ht="37.5" x14ac:dyDescent="0.3">
      <c r="A640" s="57" t="s">
        <v>158</v>
      </c>
      <c r="B640" s="17">
        <v>609</v>
      </c>
      <c r="C640" s="16">
        <v>10</v>
      </c>
      <c r="D640" s="16" t="s">
        <v>23</v>
      </c>
      <c r="E640" s="16" t="s">
        <v>97</v>
      </c>
      <c r="F640" s="16" t="s">
        <v>17</v>
      </c>
      <c r="G640" s="16" t="s">
        <v>21</v>
      </c>
      <c r="H640" s="15" t="s">
        <v>159</v>
      </c>
      <c r="I640" s="16" t="s">
        <v>19</v>
      </c>
      <c r="J640" s="53">
        <f>J641+J642</f>
        <v>47023.839999999997</v>
      </c>
    </row>
    <row r="641" spans="1:10" ht="37.5" x14ac:dyDescent="0.3">
      <c r="A641" s="64" t="s">
        <v>34</v>
      </c>
      <c r="B641" s="17">
        <v>609</v>
      </c>
      <c r="C641" s="16">
        <v>10</v>
      </c>
      <c r="D641" s="16" t="s">
        <v>23</v>
      </c>
      <c r="E641" s="16" t="s">
        <v>97</v>
      </c>
      <c r="F641" s="16" t="s">
        <v>17</v>
      </c>
      <c r="G641" s="16" t="s">
        <v>21</v>
      </c>
      <c r="H641" s="15" t="s">
        <v>159</v>
      </c>
      <c r="I641" s="16" t="s">
        <v>35</v>
      </c>
      <c r="J641" s="53">
        <v>709</v>
      </c>
    </row>
    <row r="642" spans="1:10" x14ac:dyDescent="0.3">
      <c r="A642" s="64" t="s">
        <v>41</v>
      </c>
      <c r="B642" s="17">
        <v>609</v>
      </c>
      <c r="C642" s="16">
        <v>10</v>
      </c>
      <c r="D642" s="16" t="s">
        <v>23</v>
      </c>
      <c r="E642" s="16" t="s">
        <v>97</v>
      </c>
      <c r="F642" s="16" t="s">
        <v>17</v>
      </c>
      <c r="G642" s="16" t="s">
        <v>21</v>
      </c>
      <c r="H642" s="15" t="s">
        <v>159</v>
      </c>
      <c r="I642" s="16" t="s">
        <v>91</v>
      </c>
      <c r="J642" s="53">
        <v>46314.84</v>
      </c>
    </row>
    <row r="643" spans="1:10" ht="37.5" x14ac:dyDescent="0.3">
      <c r="A643" s="57" t="s">
        <v>160</v>
      </c>
      <c r="B643" s="17">
        <v>609</v>
      </c>
      <c r="C643" s="16">
        <v>10</v>
      </c>
      <c r="D643" s="16" t="s">
        <v>23</v>
      </c>
      <c r="E643" s="16" t="s">
        <v>97</v>
      </c>
      <c r="F643" s="16" t="s">
        <v>17</v>
      </c>
      <c r="G643" s="16" t="s">
        <v>21</v>
      </c>
      <c r="H643" s="15" t="s">
        <v>161</v>
      </c>
      <c r="I643" s="16" t="s">
        <v>19</v>
      </c>
      <c r="J643" s="53">
        <f>J644+J645</f>
        <v>2000</v>
      </c>
    </row>
    <row r="644" spans="1:10" ht="37.5" x14ac:dyDescent="0.3">
      <c r="A644" s="64" t="s">
        <v>34</v>
      </c>
      <c r="B644" s="17">
        <v>609</v>
      </c>
      <c r="C644" s="16">
        <v>10</v>
      </c>
      <c r="D644" s="16" t="s">
        <v>23</v>
      </c>
      <c r="E644" s="16" t="s">
        <v>97</v>
      </c>
      <c r="F644" s="16" t="s">
        <v>17</v>
      </c>
      <c r="G644" s="16" t="s">
        <v>21</v>
      </c>
      <c r="H644" s="15" t="s">
        <v>161</v>
      </c>
      <c r="I644" s="16" t="s">
        <v>35</v>
      </c>
      <c r="J644" s="53">
        <v>29.5</v>
      </c>
    </row>
    <row r="645" spans="1:10" x14ac:dyDescent="0.3">
      <c r="A645" s="64" t="s">
        <v>41</v>
      </c>
      <c r="B645" s="17">
        <v>609</v>
      </c>
      <c r="C645" s="16">
        <v>10</v>
      </c>
      <c r="D645" s="16" t="s">
        <v>23</v>
      </c>
      <c r="E645" s="16" t="s">
        <v>97</v>
      </c>
      <c r="F645" s="16" t="s">
        <v>17</v>
      </c>
      <c r="G645" s="16" t="s">
        <v>21</v>
      </c>
      <c r="H645" s="15" t="s">
        <v>161</v>
      </c>
      <c r="I645" s="16" t="s">
        <v>91</v>
      </c>
      <c r="J645" s="53">
        <v>1970.5</v>
      </c>
    </row>
    <row r="646" spans="1:10" ht="37.5" x14ac:dyDescent="0.3">
      <c r="A646" s="57" t="s">
        <v>162</v>
      </c>
      <c r="B646" s="17">
        <v>609</v>
      </c>
      <c r="C646" s="16">
        <v>10</v>
      </c>
      <c r="D646" s="16" t="s">
        <v>23</v>
      </c>
      <c r="E646" s="16" t="s">
        <v>97</v>
      </c>
      <c r="F646" s="16" t="s">
        <v>17</v>
      </c>
      <c r="G646" s="16" t="s">
        <v>21</v>
      </c>
      <c r="H646" s="15" t="s">
        <v>163</v>
      </c>
      <c r="I646" s="16" t="s">
        <v>19</v>
      </c>
      <c r="J646" s="53">
        <f>J647+J648</f>
        <v>51.13</v>
      </c>
    </row>
    <row r="647" spans="1:10" ht="37.5" x14ac:dyDescent="0.3">
      <c r="A647" s="64" t="s">
        <v>34</v>
      </c>
      <c r="B647" s="17">
        <v>609</v>
      </c>
      <c r="C647" s="16">
        <v>10</v>
      </c>
      <c r="D647" s="16" t="s">
        <v>23</v>
      </c>
      <c r="E647" s="16" t="s">
        <v>97</v>
      </c>
      <c r="F647" s="16" t="s">
        <v>17</v>
      </c>
      <c r="G647" s="16" t="s">
        <v>21</v>
      </c>
      <c r="H647" s="15" t="s">
        <v>163</v>
      </c>
      <c r="I647" s="16" t="s">
        <v>35</v>
      </c>
      <c r="J647" s="53">
        <v>0.32</v>
      </c>
    </row>
    <row r="648" spans="1:10" x14ac:dyDescent="0.3">
      <c r="A648" s="64" t="s">
        <v>41</v>
      </c>
      <c r="B648" s="17">
        <v>609</v>
      </c>
      <c r="C648" s="16">
        <v>10</v>
      </c>
      <c r="D648" s="16" t="s">
        <v>23</v>
      </c>
      <c r="E648" s="16" t="s">
        <v>97</v>
      </c>
      <c r="F648" s="16" t="s">
        <v>17</v>
      </c>
      <c r="G648" s="16" t="s">
        <v>21</v>
      </c>
      <c r="H648" s="15" t="s">
        <v>163</v>
      </c>
      <c r="I648" s="16" t="s">
        <v>91</v>
      </c>
      <c r="J648" s="53">
        <v>50.81</v>
      </c>
    </row>
    <row r="649" spans="1:10" ht="37.5" x14ac:dyDescent="0.3">
      <c r="A649" s="57" t="s">
        <v>164</v>
      </c>
      <c r="B649" s="17">
        <v>609</v>
      </c>
      <c r="C649" s="16" t="s">
        <v>90</v>
      </c>
      <c r="D649" s="16" t="s">
        <v>23</v>
      </c>
      <c r="E649" s="16" t="s">
        <v>97</v>
      </c>
      <c r="F649" s="16" t="s">
        <v>17</v>
      </c>
      <c r="G649" s="16" t="s">
        <v>21</v>
      </c>
      <c r="H649" s="15" t="s">
        <v>165</v>
      </c>
      <c r="I649" s="16" t="s">
        <v>19</v>
      </c>
      <c r="J649" s="53">
        <f>J650+J651</f>
        <v>202.08</v>
      </c>
    </row>
    <row r="650" spans="1:10" ht="37.5" x14ac:dyDescent="0.3">
      <c r="A650" s="64" t="s">
        <v>34</v>
      </c>
      <c r="B650" s="17">
        <v>609</v>
      </c>
      <c r="C650" s="16">
        <v>10</v>
      </c>
      <c r="D650" s="16" t="s">
        <v>23</v>
      </c>
      <c r="E650" s="16" t="s">
        <v>97</v>
      </c>
      <c r="F650" s="16" t="s">
        <v>17</v>
      </c>
      <c r="G650" s="16" t="s">
        <v>21</v>
      </c>
      <c r="H650" s="15" t="s">
        <v>165</v>
      </c>
      <c r="I650" s="16" t="s">
        <v>35</v>
      </c>
      <c r="J650" s="53">
        <v>2.8</v>
      </c>
    </row>
    <row r="651" spans="1:10" x14ac:dyDescent="0.3">
      <c r="A651" s="64" t="s">
        <v>41</v>
      </c>
      <c r="B651" s="17">
        <v>609</v>
      </c>
      <c r="C651" s="16">
        <v>10</v>
      </c>
      <c r="D651" s="16" t="s">
        <v>23</v>
      </c>
      <c r="E651" s="16" t="s">
        <v>97</v>
      </c>
      <c r="F651" s="16" t="s">
        <v>17</v>
      </c>
      <c r="G651" s="16" t="s">
        <v>21</v>
      </c>
      <c r="H651" s="15" t="s">
        <v>165</v>
      </c>
      <c r="I651" s="16" t="s">
        <v>91</v>
      </c>
      <c r="J651" s="53">
        <v>199.28</v>
      </c>
    </row>
    <row r="652" spans="1:10" ht="37.5" x14ac:dyDescent="0.3">
      <c r="A652" s="57" t="s">
        <v>166</v>
      </c>
      <c r="B652" s="17">
        <v>609</v>
      </c>
      <c r="C652" s="16" t="s">
        <v>90</v>
      </c>
      <c r="D652" s="16" t="s">
        <v>23</v>
      </c>
      <c r="E652" s="16" t="s">
        <v>97</v>
      </c>
      <c r="F652" s="16" t="s">
        <v>17</v>
      </c>
      <c r="G652" s="16" t="s">
        <v>21</v>
      </c>
      <c r="H652" s="15" t="s">
        <v>167</v>
      </c>
      <c r="I652" s="16" t="s">
        <v>19</v>
      </c>
      <c r="J652" s="53">
        <f>J653+J654</f>
        <v>32000</v>
      </c>
    </row>
    <row r="653" spans="1:10" ht="37.5" x14ac:dyDescent="0.3">
      <c r="A653" s="64" t="s">
        <v>34</v>
      </c>
      <c r="B653" s="17">
        <v>609</v>
      </c>
      <c r="C653" s="16">
        <v>10</v>
      </c>
      <c r="D653" s="16" t="s">
        <v>23</v>
      </c>
      <c r="E653" s="16" t="s">
        <v>97</v>
      </c>
      <c r="F653" s="16" t="s">
        <v>17</v>
      </c>
      <c r="G653" s="16" t="s">
        <v>21</v>
      </c>
      <c r="H653" s="15" t="s">
        <v>167</v>
      </c>
      <c r="I653" s="16" t="s">
        <v>35</v>
      </c>
      <c r="J653" s="53">
        <v>426</v>
      </c>
    </row>
    <row r="654" spans="1:10" x14ac:dyDescent="0.3">
      <c r="A654" s="64" t="s">
        <v>41</v>
      </c>
      <c r="B654" s="17">
        <v>609</v>
      </c>
      <c r="C654" s="16">
        <v>10</v>
      </c>
      <c r="D654" s="16" t="s">
        <v>23</v>
      </c>
      <c r="E654" s="16" t="s">
        <v>97</v>
      </c>
      <c r="F654" s="16" t="s">
        <v>17</v>
      </c>
      <c r="G654" s="16" t="s">
        <v>21</v>
      </c>
      <c r="H654" s="15" t="s">
        <v>167</v>
      </c>
      <c r="I654" s="16" t="s">
        <v>91</v>
      </c>
      <c r="J654" s="53">
        <v>31574</v>
      </c>
    </row>
    <row r="655" spans="1:10" ht="75" x14ac:dyDescent="0.3">
      <c r="A655" s="57" t="s">
        <v>374</v>
      </c>
      <c r="B655" s="17">
        <v>609</v>
      </c>
      <c r="C655" s="16">
        <v>10</v>
      </c>
      <c r="D655" s="16" t="s">
        <v>23</v>
      </c>
      <c r="E655" s="16" t="s">
        <v>97</v>
      </c>
      <c r="F655" s="16" t="s">
        <v>17</v>
      </c>
      <c r="G655" s="16" t="s">
        <v>21</v>
      </c>
      <c r="H655" s="15" t="s">
        <v>373</v>
      </c>
      <c r="I655" s="16" t="s">
        <v>19</v>
      </c>
      <c r="J655" s="53">
        <f>J656+J657</f>
        <v>260</v>
      </c>
    </row>
    <row r="656" spans="1:10" ht="37.5" x14ac:dyDescent="0.3">
      <c r="A656" s="64" t="s">
        <v>34</v>
      </c>
      <c r="B656" s="17">
        <v>609</v>
      </c>
      <c r="C656" s="16">
        <v>10</v>
      </c>
      <c r="D656" s="16" t="s">
        <v>23</v>
      </c>
      <c r="E656" s="16" t="s">
        <v>97</v>
      </c>
      <c r="F656" s="16" t="s">
        <v>17</v>
      </c>
      <c r="G656" s="16" t="s">
        <v>21</v>
      </c>
      <c r="H656" s="15" t="s">
        <v>373</v>
      </c>
      <c r="I656" s="16" t="s">
        <v>35</v>
      </c>
      <c r="J656" s="53">
        <v>2.6</v>
      </c>
    </row>
    <row r="657" spans="1:10" x14ac:dyDescent="0.3">
      <c r="A657" s="64" t="s">
        <v>41</v>
      </c>
      <c r="B657" s="17">
        <v>609</v>
      </c>
      <c r="C657" s="16">
        <v>10</v>
      </c>
      <c r="D657" s="16" t="s">
        <v>23</v>
      </c>
      <c r="E657" s="16" t="s">
        <v>97</v>
      </c>
      <c r="F657" s="16" t="s">
        <v>17</v>
      </c>
      <c r="G657" s="16" t="s">
        <v>21</v>
      </c>
      <c r="H657" s="15" t="s">
        <v>373</v>
      </c>
      <c r="I657" s="16" t="s">
        <v>91</v>
      </c>
      <c r="J657" s="53">
        <v>257.39999999999998</v>
      </c>
    </row>
    <row r="658" spans="1:10" ht="37.5" x14ac:dyDescent="0.3">
      <c r="A658" s="57" t="s">
        <v>186</v>
      </c>
      <c r="B658" s="17">
        <v>609</v>
      </c>
      <c r="C658" s="16">
        <v>10</v>
      </c>
      <c r="D658" s="16" t="s">
        <v>23</v>
      </c>
      <c r="E658" s="16" t="s">
        <v>97</v>
      </c>
      <c r="F658" s="16" t="s">
        <v>17</v>
      </c>
      <c r="G658" s="16" t="s">
        <v>21</v>
      </c>
      <c r="H658" s="15" t="s">
        <v>114</v>
      </c>
      <c r="I658" s="16" t="s">
        <v>19</v>
      </c>
      <c r="J658" s="53">
        <f>J659+J660</f>
        <v>4464.1399999999994</v>
      </c>
    </row>
    <row r="659" spans="1:10" ht="37.5" x14ac:dyDescent="0.3">
      <c r="A659" s="64" t="s">
        <v>34</v>
      </c>
      <c r="B659" s="17">
        <v>609</v>
      </c>
      <c r="C659" s="16">
        <v>10</v>
      </c>
      <c r="D659" s="16" t="s">
        <v>23</v>
      </c>
      <c r="E659" s="16" t="s">
        <v>97</v>
      </c>
      <c r="F659" s="16" t="s">
        <v>17</v>
      </c>
      <c r="G659" s="16" t="s">
        <v>21</v>
      </c>
      <c r="H659" s="15" t="s">
        <v>114</v>
      </c>
      <c r="I659" s="16" t="s">
        <v>35</v>
      </c>
      <c r="J659" s="53">
        <v>22.07</v>
      </c>
    </row>
    <row r="660" spans="1:10" x14ac:dyDescent="0.3">
      <c r="A660" s="64" t="s">
        <v>41</v>
      </c>
      <c r="B660" s="17">
        <v>609</v>
      </c>
      <c r="C660" s="16">
        <v>10</v>
      </c>
      <c r="D660" s="16" t="s">
        <v>23</v>
      </c>
      <c r="E660" s="16" t="s">
        <v>97</v>
      </c>
      <c r="F660" s="16" t="s">
        <v>17</v>
      </c>
      <c r="G660" s="16" t="s">
        <v>21</v>
      </c>
      <c r="H660" s="15" t="s">
        <v>114</v>
      </c>
      <c r="I660" s="16" t="s">
        <v>91</v>
      </c>
      <c r="J660" s="53">
        <v>4442.07</v>
      </c>
    </row>
    <row r="661" spans="1:10" ht="37.5" x14ac:dyDescent="0.3">
      <c r="A661" s="64" t="s">
        <v>372</v>
      </c>
      <c r="B661" s="17">
        <v>609</v>
      </c>
      <c r="C661" s="16">
        <v>10</v>
      </c>
      <c r="D661" s="16" t="s">
        <v>23</v>
      </c>
      <c r="E661" s="16" t="s">
        <v>97</v>
      </c>
      <c r="F661" s="16" t="s">
        <v>17</v>
      </c>
      <c r="G661" s="16" t="s">
        <v>21</v>
      </c>
      <c r="H661" s="15" t="s">
        <v>191</v>
      </c>
      <c r="I661" s="16" t="s">
        <v>19</v>
      </c>
      <c r="J661" s="53">
        <f>J662</f>
        <v>257.23</v>
      </c>
    </row>
    <row r="662" spans="1:10" x14ac:dyDescent="0.3">
      <c r="A662" s="64" t="s">
        <v>41</v>
      </c>
      <c r="B662" s="17">
        <v>609</v>
      </c>
      <c r="C662" s="16">
        <v>10</v>
      </c>
      <c r="D662" s="16" t="s">
        <v>23</v>
      </c>
      <c r="E662" s="16" t="s">
        <v>97</v>
      </c>
      <c r="F662" s="16" t="s">
        <v>17</v>
      </c>
      <c r="G662" s="16" t="s">
        <v>21</v>
      </c>
      <c r="H662" s="15" t="s">
        <v>191</v>
      </c>
      <c r="I662" s="16" t="s">
        <v>91</v>
      </c>
      <c r="J662" s="53">
        <v>257.23</v>
      </c>
    </row>
    <row r="663" spans="1:10" x14ac:dyDescent="0.3">
      <c r="A663" s="57" t="s">
        <v>401</v>
      </c>
      <c r="B663" s="17">
        <v>609</v>
      </c>
      <c r="C663" s="16">
        <v>10</v>
      </c>
      <c r="D663" s="16" t="s">
        <v>23</v>
      </c>
      <c r="E663" s="16" t="s">
        <v>97</v>
      </c>
      <c r="F663" s="16" t="s">
        <v>17</v>
      </c>
      <c r="G663" s="16" t="s">
        <v>21</v>
      </c>
      <c r="H663" s="15" t="s">
        <v>400</v>
      </c>
      <c r="I663" s="16" t="s">
        <v>19</v>
      </c>
      <c r="J663" s="53">
        <f>J664</f>
        <v>482.53</v>
      </c>
    </row>
    <row r="664" spans="1:10" x14ac:dyDescent="0.3">
      <c r="A664" s="64" t="s">
        <v>41</v>
      </c>
      <c r="B664" s="17">
        <v>609</v>
      </c>
      <c r="C664" s="16">
        <v>10</v>
      </c>
      <c r="D664" s="16" t="s">
        <v>23</v>
      </c>
      <c r="E664" s="16" t="s">
        <v>97</v>
      </c>
      <c r="F664" s="16" t="s">
        <v>17</v>
      </c>
      <c r="G664" s="16" t="s">
        <v>21</v>
      </c>
      <c r="H664" s="15" t="s">
        <v>400</v>
      </c>
      <c r="I664" s="16" t="s">
        <v>91</v>
      </c>
      <c r="J664" s="53">
        <v>482.53</v>
      </c>
    </row>
    <row r="665" spans="1:10" ht="56.25" x14ac:dyDescent="0.3">
      <c r="A665" s="92" t="s">
        <v>363</v>
      </c>
      <c r="B665" s="17">
        <v>609</v>
      </c>
      <c r="C665" s="16">
        <v>10</v>
      </c>
      <c r="D665" s="16" t="s">
        <v>23</v>
      </c>
      <c r="E665" s="16" t="s">
        <v>97</v>
      </c>
      <c r="F665" s="16" t="s">
        <v>17</v>
      </c>
      <c r="G665" s="16" t="s">
        <v>21</v>
      </c>
      <c r="H665" s="15" t="s">
        <v>318</v>
      </c>
      <c r="I665" s="16" t="s">
        <v>19</v>
      </c>
      <c r="J665" s="53">
        <f>J666+J667</f>
        <v>17198.04</v>
      </c>
    </row>
    <row r="666" spans="1:10" ht="37.5" x14ac:dyDescent="0.3">
      <c r="A666" s="64" t="s">
        <v>34</v>
      </c>
      <c r="B666" s="17">
        <v>609</v>
      </c>
      <c r="C666" s="16">
        <v>10</v>
      </c>
      <c r="D666" s="16" t="s">
        <v>23</v>
      </c>
      <c r="E666" s="16" t="s">
        <v>97</v>
      </c>
      <c r="F666" s="16" t="s">
        <v>17</v>
      </c>
      <c r="G666" s="16" t="s">
        <v>21</v>
      </c>
      <c r="H666" s="15" t="s">
        <v>318</v>
      </c>
      <c r="I666" s="16" t="s">
        <v>35</v>
      </c>
      <c r="J666" s="53">
        <v>90.93</v>
      </c>
    </row>
    <row r="667" spans="1:10" x14ac:dyDescent="0.3">
      <c r="A667" s="64" t="s">
        <v>41</v>
      </c>
      <c r="B667" s="17">
        <v>609</v>
      </c>
      <c r="C667" s="16">
        <v>10</v>
      </c>
      <c r="D667" s="16" t="s">
        <v>23</v>
      </c>
      <c r="E667" s="16" t="s">
        <v>97</v>
      </c>
      <c r="F667" s="16" t="s">
        <v>17</v>
      </c>
      <c r="G667" s="16" t="s">
        <v>21</v>
      </c>
      <c r="H667" s="15" t="s">
        <v>318</v>
      </c>
      <c r="I667" s="16" t="s">
        <v>91</v>
      </c>
      <c r="J667" s="53">
        <v>17107.11</v>
      </c>
    </row>
    <row r="668" spans="1:10" ht="75" x14ac:dyDescent="0.3">
      <c r="A668" s="64" t="s">
        <v>462</v>
      </c>
      <c r="B668" s="17">
        <v>609</v>
      </c>
      <c r="C668" s="16">
        <v>10</v>
      </c>
      <c r="D668" s="16" t="s">
        <v>23</v>
      </c>
      <c r="E668" s="16" t="s">
        <v>97</v>
      </c>
      <c r="F668" s="16" t="s">
        <v>17</v>
      </c>
      <c r="G668" s="16" t="s">
        <v>21</v>
      </c>
      <c r="H668" s="15" t="s">
        <v>463</v>
      </c>
      <c r="I668" s="16" t="s">
        <v>19</v>
      </c>
      <c r="J668" s="53">
        <f>J669</f>
        <v>800</v>
      </c>
    </row>
    <row r="669" spans="1:10" x14ac:dyDescent="0.3">
      <c r="A669" s="64" t="s">
        <v>41</v>
      </c>
      <c r="B669" s="17">
        <v>609</v>
      </c>
      <c r="C669" s="16">
        <v>10</v>
      </c>
      <c r="D669" s="16" t="s">
        <v>23</v>
      </c>
      <c r="E669" s="16" t="s">
        <v>97</v>
      </c>
      <c r="F669" s="16" t="s">
        <v>17</v>
      </c>
      <c r="G669" s="16" t="s">
        <v>21</v>
      </c>
      <c r="H669" s="15" t="s">
        <v>463</v>
      </c>
      <c r="I669" s="16" t="s">
        <v>91</v>
      </c>
      <c r="J669" s="53">
        <v>800</v>
      </c>
    </row>
    <row r="670" spans="1:10" ht="37.5" x14ac:dyDescent="0.3">
      <c r="A670" s="64" t="s">
        <v>187</v>
      </c>
      <c r="B670" s="17">
        <v>609</v>
      </c>
      <c r="C670" s="16">
        <v>10</v>
      </c>
      <c r="D670" s="16" t="s">
        <v>23</v>
      </c>
      <c r="E670" s="16" t="s">
        <v>97</v>
      </c>
      <c r="F670" s="16" t="s">
        <v>17</v>
      </c>
      <c r="G670" s="16" t="s">
        <v>42</v>
      </c>
      <c r="H670" s="15" t="s">
        <v>18</v>
      </c>
      <c r="I670" s="16" t="s">
        <v>19</v>
      </c>
      <c r="J670" s="53">
        <f>J671</f>
        <v>91.81</v>
      </c>
    </row>
    <row r="671" spans="1:10" ht="37.5" x14ac:dyDescent="0.3">
      <c r="A671" s="57" t="s">
        <v>148</v>
      </c>
      <c r="B671" s="17">
        <v>609</v>
      </c>
      <c r="C671" s="16">
        <v>10</v>
      </c>
      <c r="D671" s="16" t="s">
        <v>23</v>
      </c>
      <c r="E671" s="16" t="s">
        <v>97</v>
      </c>
      <c r="F671" s="16" t="s">
        <v>17</v>
      </c>
      <c r="G671" s="16" t="s">
        <v>42</v>
      </c>
      <c r="H671" s="15" t="s">
        <v>115</v>
      </c>
      <c r="I671" s="16" t="s">
        <v>19</v>
      </c>
      <c r="J671" s="53">
        <f>J672+J673</f>
        <v>91.81</v>
      </c>
    </row>
    <row r="672" spans="1:10" ht="37.5" x14ac:dyDescent="0.3">
      <c r="A672" s="64" t="s">
        <v>34</v>
      </c>
      <c r="B672" s="17">
        <v>609</v>
      </c>
      <c r="C672" s="16">
        <v>10</v>
      </c>
      <c r="D672" s="16" t="s">
        <v>23</v>
      </c>
      <c r="E672" s="16" t="s">
        <v>97</v>
      </c>
      <c r="F672" s="16" t="s">
        <v>17</v>
      </c>
      <c r="G672" s="16" t="s">
        <v>42</v>
      </c>
      <c r="H672" s="15" t="s">
        <v>115</v>
      </c>
      <c r="I672" s="16" t="s">
        <v>35</v>
      </c>
      <c r="J672" s="53">
        <v>1.02</v>
      </c>
    </row>
    <row r="673" spans="1:10" x14ac:dyDescent="0.3">
      <c r="A673" s="64" t="s">
        <v>41</v>
      </c>
      <c r="B673" s="17">
        <v>609</v>
      </c>
      <c r="C673" s="16">
        <v>10</v>
      </c>
      <c r="D673" s="16" t="s">
        <v>23</v>
      </c>
      <c r="E673" s="16" t="s">
        <v>97</v>
      </c>
      <c r="F673" s="16" t="s">
        <v>17</v>
      </c>
      <c r="G673" s="16" t="s">
        <v>42</v>
      </c>
      <c r="H673" s="15" t="s">
        <v>115</v>
      </c>
      <c r="I673" s="16" t="s">
        <v>91</v>
      </c>
      <c r="J673" s="53">
        <v>90.79</v>
      </c>
    </row>
    <row r="674" spans="1:10" ht="37.5" x14ac:dyDescent="0.3">
      <c r="A674" s="66" t="s">
        <v>389</v>
      </c>
      <c r="B674" s="21">
        <v>609</v>
      </c>
      <c r="C674" s="13">
        <v>10</v>
      </c>
      <c r="D674" s="13" t="s">
        <v>23</v>
      </c>
      <c r="E674" s="13" t="s">
        <v>97</v>
      </c>
      <c r="F674" s="13" t="s">
        <v>17</v>
      </c>
      <c r="G674" s="13" t="s">
        <v>23</v>
      </c>
      <c r="H674" s="12" t="s">
        <v>18</v>
      </c>
      <c r="I674" s="13" t="s">
        <v>19</v>
      </c>
      <c r="J674" s="52">
        <f>J675+J677</f>
        <v>14273.48</v>
      </c>
    </row>
    <row r="675" spans="1:10" ht="37.5" x14ac:dyDescent="0.3">
      <c r="A675" s="57" t="s">
        <v>147</v>
      </c>
      <c r="B675" s="17">
        <v>609</v>
      </c>
      <c r="C675" s="16">
        <v>10</v>
      </c>
      <c r="D675" s="16" t="s">
        <v>23</v>
      </c>
      <c r="E675" s="16" t="s">
        <v>97</v>
      </c>
      <c r="F675" s="16" t="s">
        <v>17</v>
      </c>
      <c r="G675" s="16" t="s">
        <v>23</v>
      </c>
      <c r="H675" s="15" t="s">
        <v>116</v>
      </c>
      <c r="I675" s="16" t="s">
        <v>19</v>
      </c>
      <c r="J675" s="53">
        <f>J676</f>
        <v>1003.92</v>
      </c>
    </row>
    <row r="676" spans="1:10" x14ac:dyDescent="0.3">
      <c r="A676" s="64" t="s">
        <v>41</v>
      </c>
      <c r="B676" s="17">
        <v>609</v>
      </c>
      <c r="C676" s="16">
        <v>10</v>
      </c>
      <c r="D676" s="16" t="s">
        <v>23</v>
      </c>
      <c r="E676" s="16" t="s">
        <v>97</v>
      </c>
      <c r="F676" s="16" t="s">
        <v>17</v>
      </c>
      <c r="G676" s="16" t="s">
        <v>23</v>
      </c>
      <c r="H676" s="15" t="s">
        <v>116</v>
      </c>
      <c r="I676" s="16" t="s">
        <v>91</v>
      </c>
      <c r="J676" s="53">
        <v>1003.92</v>
      </c>
    </row>
    <row r="677" spans="1:10" ht="56.25" x14ac:dyDescent="0.3">
      <c r="A677" s="57" t="s">
        <v>390</v>
      </c>
      <c r="B677" s="17">
        <v>609</v>
      </c>
      <c r="C677" s="16">
        <v>10</v>
      </c>
      <c r="D677" s="16" t="s">
        <v>23</v>
      </c>
      <c r="E677" s="16" t="s">
        <v>97</v>
      </c>
      <c r="F677" s="16" t="s">
        <v>17</v>
      </c>
      <c r="G677" s="16" t="s">
        <v>23</v>
      </c>
      <c r="H677" s="15" t="s">
        <v>391</v>
      </c>
      <c r="I677" s="16" t="s">
        <v>19</v>
      </c>
      <c r="J677" s="53">
        <f>J678</f>
        <v>13269.56</v>
      </c>
    </row>
    <row r="678" spans="1:10" x14ac:dyDescent="0.3">
      <c r="A678" s="64" t="s">
        <v>41</v>
      </c>
      <c r="B678" s="17">
        <v>609</v>
      </c>
      <c r="C678" s="16">
        <v>10</v>
      </c>
      <c r="D678" s="16" t="s">
        <v>23</v>
      </c>
      <c r="E678" s="16" t="s">
        <v>97</v>
      </c>
      <c r="F678" s="16" t="s">
        <v>17</v>
      </c>
      <c r="G678" s="16" t="s">
        <v>23</v>
      </c>
      <c r="H678" s="15" t="s">
        <v>391</v>
      </c>
      <c r="I678" s="16" t="s">
        <v>91</v>
      </c>
      <c r="J678" s="53">
        <v>13269.56</v>
      </c>
    </row>
    <row r="679" spans="1:10" x14ac:dyDescent="0.3">
      <c r="A679" s="66" t="s">
        <v>89</v>
      </c>
      <c r="B679" s="21">
        <v>609</v>
      </c>
      <c r="C679" s="12" t="s">
        <v>90</v>
      </c>
      <c r="D679" s="12" t="s">
        <v>51</v>
      </c>
      <c r="E679" s="13" t="s">
        <v>16</v>
      </c>
      <c r="F679" s="13" t="s">
        <v>17</v>
      </c>
      <c r="G679" s="13" t="s">
        <v>16</v>
      </c>
      <c r="H679" s="12" t="s">
        <v>18</v>
      </c>
      <c r="I679" s="13" t="s">
        <v>19</v>
      </c>
      <c r="J679" s="52">
        <f>J680</f>
        <v>270952.75</v>
      </c>
    </row>
    <row r="680" spans="1:10" ht="56.25" x14ac:dyDescent="0.3">
      <c r="A680" s="64" t="s">
        <v>230</v>
      </c>
      <c r="B680" s="17">
        <v>609</v>
      </c>
      <c r="C680" s="16" t="s">
        <v>90</v>
      </c>
      <c r="D680" s="16" t="s">
        <v>51</v>
      </c>
      <c r="E680" s="16" t="s">
        <v>97</v>
      </c>
      <c r="F680" s="16" t="s">
        <v>17</v>
      </c>
      <c r="G680" s="16" t="s">
        <v>16</v>
      </c>
      <c r="H680" s="15" t="s">
        <v>18</v>
      </c>
      <c r="I680" s="16" t="s">
        <v>19</v>
      </c>
      <c r="J680" s="53">
        <f>J681+J698</f>
        <v>270952.75</v>
      </c>
    </row>
    <row r="681" spans="1:10" ht="37.5" x14ac:dyDescent="0.3">
      <c r="A681" s="64" t="s">
        <v>187</v>
      </c>
      <c r="B681" s="17">
        <v>609</v>
      </c>
      <c r="C681" s="16" t="s">
        <v>90</v>
      </c>
      <c r="D681" s="16" t="s">
        <v>51</v>
      </c>
      <c r="E681" s="16" t="s">
        <v>97</v>
      </c>
      <c r="F681" s="16" t="s">
        <v>17</v>
      </c>
      <c r="G681" s="16" t="s">
        <v>42</v>
      </c>
      <c r="H681" s="15" t="s">
        <v>18</v>
      </c>
      <c r="I681" s="16" t="s">
        <v>19</v>
      </c>
      <c r="J681" s="53">
        <f>J686+J695+J689+J692+J682+J684</f>
        <v>196472.18</v>
      </c>
    </row>
    <row r="682" spans="1:10" ht="37.5" x14ac:dyDescent="0.3">
      <c r="A682" s="64" t="s">
        <v>365</v>
      </c>
      <c r="B682" s="17">
        <v>609</v>
      </c>
      <c r="C682" s="16" t="s">
        <v>90</v>
      </c>
      <c r="D682" s="16" t="s">
        <v>51</v>
      </c>
      <c r="E682" s="16" t="s">
        <v>97</v>
      </c>
      <c r="F682" s="16" t="s">
        <v>17</v>
      </c>
      <c r="G682" s="16" t="s">
        <v>42</v>
      </c>
      <c r="H682" s="15" t="s">
        <v>364</v>
      </c>
      <c r="I682" s="16" t="s">
        <v>19</v>
      </c>
      <c r="J682" s="53">
        <f>J683</f>
        <v>121209.67</v>
      </c>
    </row>
    <row r="683" spans="1:10" x14ac:dyDescent="0.3">
      <c r="A683" s="58" t="s">
        <v>41</v>
      </c>
      <c r="B683" s="17">
        <v>609</v>
      </c>
      <c r="C683" s="16" t="s">
        <v>90</v>
      </c>
      <c r="D683" s="16" t="s">
        <v>51</v>
      </c>
      <c r="E683" s="16" t="s">
        <v>97</v>
      </c>
      <c r="F683" s="16" t="s">
        <v>17</v>
      </c>
      <c r="G683" s="16" t="s">
        <v>42</v>
      </c>
      <c r="H683" s="15" t="s">
        <v>364</v>
      </c>
      <c r="I683" s="16" t="s">
        <v>91</v>
      </c>
      <c r="J683" s="53">
        <v>121209.67</v>
      </c>
    </row>
    <row r="684" spans="1:10" ht="37.5" x14ac:dyDescent="0.3">
      <c r="A684" s="58" t="s">
        <v>365</v>
      </c>
      <c r="B684" s="17">
        <v>609</v>
      </c>
      <c r="C684" s="16" t="s">
        <v>90</v>
      </c>
      <c r="D684" s="16" t="s">
        <v>51</v>
      </c>
      <c r="E684" s="16" t="s">
        <v>97</v>
      </c>
      <c r="F684" s="16" t="s">
        <v>17</v>
      </c>
      <c r="G684" s="16" t="s">
        <v>42</v>
      </c>
      <c r="H684" s="15" t="s">
        <v>565</v>
      </c>
      <c r="I684" s="16" t="s">
        <v>19</v>
      </c>
      <c r="J684" s="53">
        <f>J685</f>
        <v>0.37</v>
      </c>
    </row>
    <row r="685" spans="1:10" ht="37.5" x14ac:dyDescent="0.3">
      <c r="A685" s="64" t="s">
        <v>34</v>
      </c>
      <c r="B685" s="17">
        <v>609</v>
      </c>
      <c r="C685" s="16" t="s">
        <v>90</v>
      </c>
      <c r="D685" s="16" t="s">
        <v>51</v>
      </c>
      <c r="E685" s="16" t="s">
        <v>97</v>
      </c>
      <c r="F685" s="16" t="s">
        <v>17</v>
      </c>
      <c r="G685" s="16" t="s">
        <v>42</v>
      </c>
      <c r="H685" s="15" t="s">
        <v>565</v>
      </c>
      <c r="I685" s="16" t="s">
        <v>35</v>
      </c>
      <c r="J685" s="53">
        <v>0.37</v>
      </c>
    </row>
    <row r="686" spans="1:10" x14ac:dyDescent="0.3">
      <c r="A686" s="94" t="s">
        <v>343</v>
      </c>
      <c r="B686" s="17">
        <v>609</v>
      </c>
      <c r="C686" s="16" t="s">
        <v>90</v>
      </c>
      <c r="D686" s="16" t="s">
        <v>51</v>
      </c>
      <c r="E686" s="16" t="s">
        <v>97</v>
      </c>
      <c r="F686" s="16" t="s">
        <v>17</v>
      </c>
      <c r="G686" s="16" t="s">
        <v>42</v>
      </c>
      <c r="H686" s="15" t="s">
        <v>117</v>
      </c>
      <c r="I686" s="16" t="s">
        <v>19</v>
      </c>
      <c r="J686" s="53">
        <f>J687+J688</f>
        <v>16000</v>
      </c>
    </row>
    <row r="687" spans="1:10" ht="37.5" x14ac:dyDescent="0.3">
      <c r="A687" s="64" t="s">
        <v>34</v>
      </c>
      <c r="B687" s="17">
        <v>609</v>
      </c>
      <c r="C687" s="16" t="s">
        <v>90</v>
      </c>
      <c r="D687" s="16" t="s">
        <v>51</v>
      </c>
      <c r="E687" s="16" t="s">
        <v>97</v>
      </c>
      <c r="F687" s="16" t="s">
        <v>17</v>
      </c>
      <c r="G687" s="16" t="s">
        <v>42</v>
      </c>
      <c r="H687" s="15" t="s">
        <v>117</v>
      </c>
      <c r="I687" s="16" t="s">
        <v>35</v>
      </c>
      <c r="J687" s="53">
        <v>0.9</v>
      </c>
    </row>
    <row r="688" spans="1:10" x14ac:dyDescent="0.3">
      <c r="A688" s="58" t="s">
        <v>41</v>
      </c>
      <c r="B688" s="17">
        <v>609</v>
      </c>
      <c r="C688" s="16" t="s">
        <v>90</v>
      </c>
      <c r="D688" s="16" t="s">
        <v>51</v>
      </c>
      <c r="E688" s="16" t="s">
        <v>97</v>
      </c>
      <c r="F688" s="16" t="s">
        <v>17</v>
      </c>
      <c r="G688" s="16" t="s">
        <v>42</v>
      </c>
      <c r="H688" s="15" t="s">
        <v>117</v>
      </c>
      <c r="I688" s="16" t="s">
        <v>91</v>
      </c>
      <c r="J688" s="53">
        <v>15999.1</v>
      </c>
    </row>
    <row r="689" spans="1:10" ht="37.5" x14ac:dyDescent="0.3">
      <c r="A689" s="57" t="s">
        <v>168</v>
      </c>
      <c r="B689" s="17">
        <v>609</v>
      </c>
      <c r="C689" s="15" t="s">
        <v>90</v>
      </c>
      <c r="D689" s="15" t="s">
        <v>51</v>
      </c>
      <c r="E689" s="16" t="s">
        <v>97</v>
      </c>
      <c r="F689" s="16" t="s">
        <v>17</v>
      </c>
      <c r="G689" s="16" t="s">
        <v>42</v>
      </c>
      <c r="H689" s="15" t="s">
        <v>309</v>
      </c>
      <c r="I689" s="16" t="s">
        <v>19</v>
      </c>
      <c r="J689" s="53">
        <f>J690+J691</f>
        <v>46108.3</v>
      </c>
    </row>
    <row r="690" spans="1:10" ht="37.5" x14ac:dyDescent="0.3">
      <c r="A690" s="64" t="s">
        <v>34</v>
      </c>
      <c r="B690" s="17">
        <v>609</v>
      </c>
      <c r="C690" s="16">
        <v>10</v>
      </c>
      <c r="D690" s="16" t="s">
        <v>51</v>
      </c>
      <c r="E690" s="16" t="s">
        <v>97</v>
      </c>
      <c r="F690" s="16" t="s">
        <v>17</v>
      </c>
      <c r="G690" s="16" t="s">
        <v>42</v>
      </c>
      <c r="H690" s="15" t="s">
        <v>309</v>
      </c>
      <c r="I690" s="16" t="s">
        <v>35</v>
      </c>
      <c r="J690" s="53">
        <v>573</v>
      </c>
    </row>
    <row r="691" spans="1:10" x14ac:dyDescent="0.3">
      <c r="A691" s="64" t="s">
        <v>41</v>
      </c>
      <c r="B691" s="17">
        <v>609</v>
      </c>
      <c r="C691" s="16">
        <v>10</v>
      </c>
      <c r="D691" s="16" t="s">
        <v>51</v>
      </c>
      <c r="E691" s="16" t="s">
        <v>97</v>
      </c>
      <c r="F691" s="16" t="s">
        <v>17</v>
      </c>
      <c r="G691" s="16" t="s">
        <v>42</v>
      </c>
      <c r="H691" s="15" t="s">
        <v>309</v>
      </c>
      <c r="I691" s="16" t="s">
        <v>91</v>
      </c>
      <c r="J691" s="53">
        <v>45535.3</v>
      </c>
    </row>
    <row r="692" spans="1:10" ht="93.75" x14ac:dyDescent="0.3">
      <c r="A692" s="57" t="s">
        <v>155</v>
      </c>
      <c r="B692" s="17">
        <v>609</v>
      </c>
      <c r="C692" s="16" t="s">
        <v>90</v>
      </c>
      <c r="D692" s="16" t="s">
        <v>51</v>
      </c>
      <c r="E692" s="16" t="s">
        <v>97</v>
      </c>
      <c r="F692" s="16" t="s">
        <v>17</v>
      </c>
      <c r="G692" s="16" t="s">
        <v>42</v>
      </c>
      <c r="H692" s="15" t="s">
        <v>141</v>
      </c>
      <c r="I692" s="16" t="s">
        <v>19</v>
      </c>
      <c r="J692" s="53">
        <f>J693+J694</f>
        <v>13053.6</v>
      </c>
    </row>
    <row r="693" spans="1:10" ht="37.5" x14ac:dyDescent="0.3">
      <c r="A693" s="64" t="s">
        <v>34</v>
      </c>
      <c r="B693" s="17">
        <v>609</v>
      </c>
      <c r="C693" s="16" t="s">
        <v>90</v>
      </c>
      <c r="D693" s="16" t="s">
        <v>51</v>
      </c>
      <c r="E693" s="16" t="s">
        <v>97</v>
      </c>
      <c r="F693" s="16" t="s">
        <v>17</v>
      </c>
      <c r="G693" s="16" t="s">
        <v>42</v>
      </c>
      <c r="H693" s="15" t="s">
        <v>141</v>
      </c>
      <c r="I693" s="16" t="s">
        <v>35</v>
      </c>
      <c r="J693" s="53">
        <v>128.41999999999999</v>
      </c>
    </row>
    <row r="694" spans="1:10" x14ac:dyDescent="0.3">
      <c r="A694" s="64" t="s">
        <v>41</v>
      </c>
      <c r="B694" s="17">
        <v>609</v>
      </c>
      <c r="C694" s="16" t="s">
        <v>90</v>
      </c>
      <c r="D694" s="16" t="s">
        <v>51</v>
      </c>
      <c r="E694" s="16" t="s">
        <v>97</v>
      </c>
      <c r="F694" s="16" t="s">
        <v>17</v>
      </c>
      <c r="G694" s="16" t="s">
        <v>42</v>
      </c>
      <c r="H694" s="15" t="s">
        <v>141</v>
      </c>
      <c r="I694" s="16" t="s">
        <v>91</v>
      </c>
      <c r="J694" s="53">
        <v>12925.18</v>
      </c>
    </row>
    <row r="695" spans="1:10" ht="56.25" x14ac:dyDescent="0.3">
      <c r="A695" s="68" t="s">
        <v>311</v>
      </c>
      <c r="B695" s="17">
        <v>609</v>
      </c>
      <c r="C695" s="16" t="s">
        <v>90</v>
      </c>
      <c r="D695" s="16" t="s">
        <v>51</v>
      </c>
      <c r="E695" s="16" t="s">
        <v>97</v>
      </c>
      <c r="F695" s="16" t="s">
        <v>17</v>
      </c>
      <c r="G695" s="16" t="s">
        <v>42</v>
      </c>
      <c r="H695" s="15" t="s">
        <v>310</v>
      </c>
      <c r="I695" s="16" t="s">
        <v>19</v>
      </c>
      <c r="J695" s="53">
        <f>J696+J697</f>
        <v>100.24000000000001</v>
      </c>
    </row>
    <row r="696" spans="1:10" ht="37.5" x14ac:dyDescent="0.3">
      <c r="A696" s="64" t="s">
        <v>34</v>
      </c>
      <c r="B696" s="17">
        <v>609</v>
      </c>
      <c r="C696" s="16" t="s">
        <v>90</v>
      </c>
      <c r="D696" s="16" t="s">
        <v>51</v>
      </c>
      <c r="E696" s="16" t="s">
        <v>97</v>
      </c>
      <c r="F696" s="16" t="s">
        <v>17</v>
      </c>
      <c r="G696" s="16" t="s">
        <v>42</v>
      </c>
      <c r="H696" s="15" t="s">
        <v>310</v>
      </c>
      <c r="I696" s="16" t="s">
        <v>35</v>
      </c>
      <c r="J696" s="53">
        <v>0.95</v>
      </c>
    </row>
    <row r="697" spans="1:10" x14ac:dyDescent="0.3">
      <c r="A697" s="58" t="s">
        <v>41</v>
      </c>
      <c r="B697" s="17">
        <v>609</v>
      </c>
      <c r="C697" s="16" t="s">
        <v>90</v>
      </c>
      <c r="D697" s="16" t="s">
        <v>51</v>
      </c>
      <c r="E697" s="16" t="s">
        <v>97</v>
      </c>
      <c r="F697" s="16" t="s">
        <v>17</v>
      </c>
      <c r="G697" s="16" t="s">
        <v>42</v>
      </c>
      <c r="H697" s="15" t="s">
        <v>310</v>
      </c>
      <c r="I697" s="16" t="s">
        <v>91</v>
      </c>
      <c r="J697" s="53">
        <v>99.29</v>
      </c>
    </row>
    <row r="698" spans="1:10" ht="37.5" x14ac:dyDescent="0.3">
      <c r="A698" s="78" t="s">
        <v>335</v>
      </c>
      <c r="B698" s="17">
        <v>609</v>
      </c>
      <c r="C698" s="16" t="s">
        <v>90</v>
      </c>
      <c r="D698" s="16" t="s">
        <v>51</v>
      </c>
      <c r="E698" s="16" t="s">
        <v>97</v>
      </c>
      <c r="F698" s="16" t="s">
        <v>17</v>
      </c>
      <c r="G698" s="16" t="s">
        <v>307</v>
      </c>
      <c r="H698" s="15" t="s">
        <v>18</v>
      </c>
      <c r="I698" s="16" t="s">
        <v>19</v>
      </c>
      <c r="J698" s="53">
        <f>J699</f>
        <v>74480.570000000007</v>
      </c>
    </row>
    <row r="699" spans="1:10" ht="75" x14ac:dyDescent="0.3">
      <c r="A699" s="57" t="s">
        <v>336</v>
      </c>
      <c r="B699" s="17">
        <v>609</v>
      </c>
      <c r="C699" s="16" t="s">
        <v>90</v>
      </c>
      <c r="D699" s="16" t="s">
        <v>51</v>
      </c>
      <c r="E699" s="16" t="s">
        <v>97</v>
      </c>
      <c r="F699" s="16" t="s">
        <v>17</v>
      </c>
      <c r="G699" s="16" t="s">
        <v>307</v>
      </c>
      <c r="H699" s="15" t="s">
        <v>308</v>
      </c>
      <c r="I699" s="16" t="s">
        <v>19</v>
      </c>
      <c r="J699" s="53">
        <f>J700</f>
        <v>74480.570000000007</v>
      </c>
    </row>
    <row r="700" spans="1:10" x14ac:dyDescent="0.3">
      <c r="A700" s="58" t="s">
        <v>41</v>
      </c>
      <c r="B700" s="17">
        <v>609</v>
      </c>
      <c r="C700" s="16" t="s">
        <v>90</v>
      </c>
      <c r="D700" s="16" t="s">
        <v>51</v>
      </c>
      <c r="E700" s="16" t="s">
        <v>97</v>
      </c>
      <c r="F700" s="16" t="s">
        <v>17</v>
      </c>
      <c r="G700" s="16" t="s">
        <v>307</v>
      </c>
      <c r="H700" s="15" t="s">
        <v>308</v>
      </c>
      <c r="I700" s="16" t="s">
        <v>91</v>
      </c>
      <c r="J700" s="53">
        <v>74480.570000000007</v>
      </c>
    </row>
    <row r="701" spans="1:10" x14ac:dyDescent="0.3">
      <c r="A701" s="60" t="s">
        <v>118</v>
      </c>
      <c r="B701" s="21">
        <v>609</v>
      </c>
      <c r="C701" s="12" t="s">
        <v>90</v>
      </c>
      <c r="D701" s="12" t="s">
        <v>64</v>
      </c>
      <c r="E701" s="13" t="s">
        <v>16</v>
      </c>
      <c r="F701" s="13" t="s">
        <v>17</v>
      </c>
      <c r="G701" s="13" t="s">
        <v>16</v>
      </c>
      <c r="H701" s="12" t="s">
        <v>18</v>
      </c>
      <c r="I701" s="13" t="s">
        <v>19</v>
      </c>
      <c r="J701" s="52">
        <f>J702+J714+J718</f>
        <v>26462.970000000005</v>
      </c>
    </row>
    <row r="702" spans="1:10" x14ac:dyDescent="0.3">
      <c r="A702" s="95" t="s">
        <v>118</v>
      </c>
      <c r="B702" s="17">
        <v>609</v>
      </c>
      <c r="C702" s="15" t="s">
        <v>90</v>
      </c>
      <c r="D702" s="15" t="s">
        <v>64</v>
      </c>
      <c r="E702" s="16" t="s">
        <v>97</v>
      </c>
      <c r="F702" s="16" t="s">
        <v>17</v>
      </c>
      <c r="G702" s="16" t="s">
        <v>16</v>
      </c>
      <c r="H702" s="15" t="s">
        <v>18</v>
      </c>
      <c r="I702" s="16" t="s">
        <v>19</v>
      </c>
      <c r="J702" s="53">
        <f>J703</f>
        <v>25993.720000000005</v>
      </c>
    </row>
    <row r="703" spans="1:10" ht="56.25" x14ac:dyDescent="0.3">
      <c r="A703" s="64" t="s">
        <v>230</v>
      </c>
      <c r="B703" s="17">
        <v>609</v>
      </c>
      <c r="C703" s="15" t="s">
        <v>90</v>
      </c>
      <c r="D703" s="15" t="s">
        <v>64</v>
      </c>
      <c r="E703" s="16" t="s">
        <v>97</v>
      </c>
      <c r="F703" s="16" t="s">
        <v>17</v>
      </c>
      <c r="G703" s="16" t="s">
        <v>16</v>
      </c>
      <c r="H703" s="15" t="s">
        <v>18</v>
      </c>
      <c r="I703" s="16" t="s">
        <v>19</v>
      </c>
      <c r="J703" s="53">
        <f>J709+J706+J704</f>
        <v>25993.720000000005</v>
      </c>
    </row>
    <row r="704" spans="1:10" ht="37.5" x14ac:dyDescent="0.3">
      <c r="A704" s="57" t="s">
        <v>186</v>
      </c>
      <c r="B704" s="17">
        <v>609</v>
      </c>
      <c r="C704" s="16">
        <v>10</v>
      </c>
      <c r="D704" s="16" t="s">
        <v>64</v>
      </c>
      <c r="E704" s="16" t="s">
        <v>97</v>
      </c>
      <c r="F704" s="16" t="s">
        <v>17</v>
      </c>
      <c r="G704" s="16" t="s">
        <v>21</v>
      </c>
      <c r="H704" s="15" t="s">
        <v>114</v>
      </c>
      <c r="I704" s="16" t="s">
        <v>19</v>
      </c>
      <c r="J704" s="53">
        <f>J705</f>
        <v>43.83</v>
      </c>
    </row>
    <row r="705" spans="1:10" ht="37.5" x14ac:dyDescent="0.3">
      <c r="A705" s="64" t="s">
        <v>34</v>
      </c>
      <c r="B705" s="17">
        <v>609</v>
      </c>
      <c r="C705" s="16">
        <v>10</v>
      </c>
      <c r="D705" s="16" t="s">
        <v>64</v>
      </c>
      <c r="E705" s="16" t="s">
        <v>97</v>
      </c>
      <c r="F705" s="16" t="s">
        <v>17</v>
      </c>
      <c r="G705" s="16" t="s">
        <v>21</v>
      </c>
      <c r="H705" s="15" t="s">
        <v>114</v>
      </c>
      <c r="I705" s="16" t="s">
        <v>35</v>
      </c>
      <c r="J705" s="53">
        <v>43.83</v>
      </c>
    </row>
    <row r="706" spans="1:10" x14ac:dyDescent="0.3">
      <c r="A706" s="64" t="s">
        <v>146</v>
      </c>
      <c r="B706" s="17">
        <v>609</v>
      </c>
      <c r="C706" s="16">
        <v>10</v>
      </c>
      <c r="D706" s="16" t="s">
        <v>64</v>
      </c>
      <c r="E706" s="16" t="s">
        <v>97</v>
      </c>
      <c r="F706" s="16" t="s">
        <v>17</v>
      </c>
      <c r="G706" s="16" t="s">
        <v>21</v>
      </c>
      <c r="H706" s="15" t="s">
        <v>113</v>
      </c>
      <c r="I706" s="16" t="s">
        <v>19</v>
      </c>
      <c r="J706" s="53">
        <f>J707+J708</f>
        <v>578.90000000000009</v>
      </c>
    </row>
    <row r="707" spans="1:10" ht="75" x14ac:dyDescent="0.3">
      <c r="A707" s="64" t="s">
        <v>33</v>
      </c>
      <c r="B707" s="17">
        <v>609</v>
      </c>
      <c r="C707" s="16">
        <v>10</v>
      </c>
      <c r="D707" s="16" t="s">
        <v>64</v>
      </c>
      <c r="E707" s="16" t="s">
        <v>97</v>
      </c>
      <c r="F707" s="16" t="s">
        <v>17</v>
      </c>
      <c r="G707" s="16" t="s">
        <v>21</v>
      </c>
      <c r="H707" s="15" t="s">
        <v>113</v>
      </c>
      <c r="I707" s="16" t="s">
        <v>28</v>
      </c>
      <c r="J707" s="53">
        <v>290.35000000000002</v>
      </c>
    </row>
    <row r="708" spans="1:10" ht="37.5" x14ac:dyDescent="0.3">
      <c r="A708" s="64" t="s">
        <v>34</v>
      </c>
      <c r="B708" s="17">
        <v>609</v>
      </c>
      <c r="C708" s="16">
        <v>10</v>
      </c>
      <c r="D708" s="16" t="s">
        <v>64</v>
      </c>
      <c r="E708" s="16" t="s">
        <v>97</v>
      </c>
      <c r="F708" s="16" t="s">
        <v>17</v>
      </c>
      <c r="G708" s="16" t="s">
        <v>21</v>
      </c>
      <c r="H708" s="15" t="s">
        <v>113</v>
      </c>
      <c r="I708" s="16" t="s">
        <v>35</v>
      </c>
      <c r="J708" s="53">
        <v>288.55</v>
      </c>
    </row>
    <row r="709" spans="1:10" ht="37.5" x14ac:dyDescent="0.3">
      <c r="A709" s="64" t="s">
        <v>188</v>
      </c>
      <c r="B709" s="17">
        <v>609</v>
      </c>
      <c r="C709" s="15" t="s">
        <v>90</v>
      </c>
      <c r="D709" s="15" t="s">
        <v>64</v>
      </c>
      <c r="E709" s="16" t="s">
        <v>97</v>
      </c>
      <c r="F709" s="16" t="s">
        <v>17</v>
      </c>
      <c r="G709" s="16" t="s">
        <v>51</v>
      </c>
      <c r="H709" s="15" t="s">
        <v>18</v>
      </c>
      <c r="I709" s="16" t="s">
        <v>19</v>
      </c>
      <c r="J709" s="53">
        <f>J710</f>
        <v>25370.99</v>
      </c>
    </row>
    <row r="710" spans="1:10" ht="37.5" x14ac:dyDescent="0.3">
      <c r="A710" s="57" t="s">
        <v>151</v>
      </c>
      <c r="B710" s="17">
        <v>609</v>
      </c>
      <c r="C710" s="15" t="s">
        <v>90</v>
      </c>
      <c r="D710" s="15" t="s">
        <v>64</v>
      </c>
      <c r="E710" s="16" t="s">
        <v>97</v>
      </c>
      <c r="F710" s="16" t="s">
        <v>17</v>
      </c>
      <c r="G710" s="16" t="s">
        <v>51</v>
      </c>
      <c r="H710" s="15" t="s">
        <v>119</v>
      </c>
      <c r="I710" s="16" t="s">
        <v>19</v>
      </c>
      <c r="J710" s="53">
        <f>J711+J712+J713</f>
        <v>25370.99</v>
      </c>
    </row>
    <row r="711" spans="1:10" ht="75" x14ac:dyDescent="0.3">
      <c r="A711" s="64" t="s">
        <v>33</v>
      </c>
      <c r="B711" s="17">
        <v>609</v>
      </c>
      <c r="C711" s="15" t="s">
        <v>90</v>
      </c>
      <c r="D711" s="15" t="s">
        <v>64</v>
      </c>
      <c r="E711" s="16" t="s">
        <v>97</v>
      </c>
      <c r="F711" s="16" t="s">
        <v>17</v>
      </c>
      <c r="G711" s="16" t="s">
        <v>51</v>
      </c>
      <c r="H711" s="15" t="s">
        <v>119</v>
      </c>
      <c r="I711" s="16" t="s">
        <v>28</v>
      </c>
      <c r="J711" s="53">
        <v>23603.27</v>
      </c>
    </row>
    <row r="712" spans="1:10" ht="37.5" x14ac:dyDescent="0.3">
      <c r="A712" s="64" t="s">
        <v>34</v>
      </c>
      <c r="B712" s="17">
        <v>609</v>
      </c>
      <c r="C712" s="15" t="s">
        <v>90</v>
      </c>
      <c r="D712" s="15" t="s">
        <v>64</v>
      </c>
      <c r="E712" s="16" t="s">
        <v>97</v>
      </c>
      <c r="F712" s="16" t="s">
        <v>17</v>
      </c>
      <c r="G712" s="16" t="s">
        <v>51</v>
      </c>
      <c r="H712" s="15" t="s">
        <v>119</v>
      </c>
      <c r="I712" s="16" t="s">
        <v>35</v>
      </c>
      <c r="J712" s="53">
        <v>1766.2</v>
      </c>
    </row>
    <row r="713" spans="1:10" x14ac:dyDescent="0.3">
      <c r="A713" s="64" t="s">
        <v>36</v>
      </c>
      <c r="B713" s="17">
        <v>609</v>
      </c>
      <c r="C713" s="15" t="s">
        <v>90</v>
      </c>
      <c r="D713" s="15" t="s">
        <v>64</v>
      </c>
      <c r="E713" s="16" t="s">
        <v>97</v>
      </c>
      <c r="F713" s="16" t="s">
        <v>17</v>
      </c>
      <c r="G713" s="16" t="s">
        <v>51</v>
      </c>
      <c r="H713" s="15" t="s">
        <v>119</v>
      </c>
      <c r="I713" s="16" t="s">
        <v>37</v>
      </c>
      <c r="J713" s="53">
        <v>1.52</v>
      </c>
    </row>
    <row r="714" spans="1:10" ht="37.5" x14ac:dyDescent="0.3">
      <c r="A714" s="41" t="s">
        <v>45</v>
      </c>
      <c r="B714" s="17">
        <v>609</v>
      </c>
      <c r="C714" s="15" t="s">
        <v>90</v>
      </c>
      <c r="D714" s="15" t="s">
        <v>64</v>
      </c>
      <c r="E714" s="16" t="s">
        <v>43</v>
      </c>
      <c r="F714" s="16" t="s">
        <v>17</v>
      </c>
      <c r="G714" s="16" t="s">
        <v>16</v>
      </c>
      <c r="H714" s="15" t="s">
        <v>18</v>
      </c>
      <c r="I714" s="16" t="s">
        <v>19</v>
      </c>
      <c r="J714" s="53">
        <f>J715</f>
        <v>104.1</v>
      </c>
    </row>
    <row r="715" spans="1:10" ht="37.5" x14ac:dyDescent="0.3">
      <c r="A715" s="41" t="s">
        <v>59</v>
      </c>
      <c r="B715" s="17">
        <v>609</v>
      </c>
      <c r="C715" s="15" t="s">
        <v>90</v>
      </c>
      <c r="D715" s="15" t="s">
        <v>64</v>
      </c>
      <c r="E715" s="16" t="s">
        <v>43</v>
      </c>
      <c r="F715" s="16" t="s">
        <v>11</v>
      </c>
      <c r="G715" s="16" t="s">
        <v>16</v>
      </c>
      <c r="H715" s="15" t="s">
        <v>18</v>
      </c>
      <c r="I715" s="16" t="s">
        <v>19</v>
      </c>
      <c r="J715" s="53">
        <f>J716</f>
        <v>104.1</v>
      </c>
    </row>
    <row r="716" spans="1:10" x14ac:dyDescent="0.3">
      <c r="A716" s="54" t="s">
        <v>62</v>
      </c>
      <c r="B716" s="17">
        <v>609</v>
      </c>
      <c r="C716" s="15" t="s">
        <v>90</v>
      </c>
      <c r="D716" s="15" t="s">
        <v>64</v>
      </c>
      <c r="E716" s="14">
        <v>51</v>
      </c>
      <c r="F716" s="14">
        <v>5</v>
      </c>
      <c r="G716" s="16" t="s">
        <v>16</v>
      </c>
      <c r="H716" s="15" t="s">
        <v>63</v>
      </c>
      <c r="I716" s="16" t="s">
        <v>19</v>
      </c>
      <c r="J716" s="53">
        <f>J717</f>
        <v>104.1</v>
      </c>
    </row>
    <row r="717" spans="1:10" ht="37.5" x14ac:dyDescent="0.3">
      <c r="A717" s="41" t="s">
        <v>34</v>
      </c>
      <c r="B717" s="17">
        <v>609</v>
      </c>
      <c r="C717" s="15" t="s">
        <v>90</v>
      </c>
      <c r="D717" s="15" t="s">
        <v>64</v>
      </c>
      <c r="E717" s="14">
        <v>51</v>
      </c>
      <c r="F717" s="14">
        <v>5</v>
      </c>
      <c r="G717" s="16" t="s">
        <v>16</v>
      </c>
      <c r="H717" s="15" t="s">
        <v>63</v>
      </c>
      <c r="I717" s="16" t="s">
        <v>35</v>
      </c>
      <c r="J717" s="53">
        <v>104.1</v>
      </c>
    </row>
    <row r="718" spans="1:10" ht="37.5" x14ac:dyDescent="0.3">
      <c r="A718" s="70" t="s">
        <v>440</v>
      </c>
      <c r="B718" s="17">
        <v>609</v>
      </c>
      <c r="C718" s="15" t="s">
        <v>90</v>
      </c>
      <c r="D718" s="15" t="s">
        <v>64</v>
      </c>
      <c r="E718" s="14">
        <v>98</v>
      </c>
      <c r="F718" s="14">
        <v>0</v>
      </c>
      <c r="G718" s="16" t="s">
        <v>16</v>
      </c>
      <c r="H718" s="15" t="s">
        <v>18</v>
      </c>
      <c r="I718" s="16" t="s">
        <v>19</v>
      </c>
      <c r="J718" s="53">
        <f>J719</f>
        <v>365.15</v>
      </c>
    </row>
    <row r="719" spans="1:10" x14ac:dyDescent="0.3">
      <c r="A719" s="167" t="s">
        <v>457</v>
      </c>
      <c r="B719" s="17">
        <v>609</v>
      </c>
      <c r="C719" s="15" t="s">
        <v>90</v>
      </c>
      <c r="D719" s="15" t="s">
        <v>64</v>
      </c>
      <c r="E719" s="14">
        <v>98</v>
      </c>
      <c r="F719" s="14">
        <v>1</v>
      </c>
      <c r="G719" s="16" t="s">
        <v>16</v>
      </c>
      <c r="H719" s="15" t="s">
        <v>18</v>
      </c>
      <c r="I719" s="16" t="s">
        <v>19</v>
      </c>
      <c r="J719" s="53">
        <f>J720</f>
        <v>365.15</v>
      </c>
    </row>
    <row r="720" spans="1:10" ht="112.5" x14ac:dyDescent="0.3">
      <c r="A720" s="169" t="s">
        <v>1055</v>
      </c>
      <c r="B720" s="17">
        <v>609</v>
      </c>
      <c r="C720" s="15" t="s">
        <v>90</v>
      </c>
      <c r="D720" s="15" t="s">
        <v>64</v>
      </c>
      <c r="E720" s="14">
        <v>98</v>
      </c>
      <c r="F720" s="14">
        <v>1</v>
      </c>
      <c r="G720" s="16" t="s">
        <v>16</v>
      </c>
      <c r="H720" s="15" t="s">
        <v>1054</v>
      </c>
      <c r="I720" s="16" t="s">
        <v>19</v>
      </c>
      <c r="J720" s="53">
        <f>J721</f>
        <v>365.15</v>
      </c>
    </row>
    <row r="721" spans="1:10" ht="75" x14ac:dyDescent="0.3">
      <c r="A721" s="64" t="s">
        <v>33</v>
      </c>
      <c r="B721" s="17">
        <v>609</v>
      </c>
      <c r="C721" s="15" t="s">
        <v>90</v>
      </c>
      <c r="D721" s="15" t="s">
        <v>64</v>
      </c>
      <c r="E721" s="14">
        <v>98</v>
      </c>
      <c r="F721" s="14">
        <v>1</v>
      </c>
      <c r="G721" s="16" t="s">
        <v>16</v>
      </c>
      <c r="H721" s="15" t="s">
        <v>1054</v>
      </c>
      <c r="I721" s="16" t="s">
        <v>28</v>
      </c>
      <c r="J721" s="53">
        <v>365.15</v>
      </c>
    </row>
    <row r="722" spans="1:10" ht="56.25" x14ac:dyDescent="0.3">
      <c r="A722" s="66" t="s">
        <v>247</v>
      </c>
      <c r="B722" s="13" t="s">
        <v>218</v>
      </c>
      <c r="C722" s="12" t="s">
        <v>16</v>
      </c>
      <c r="D722" s="12" t="s">
        <v>16</v>
      </c>
      <c r="E722" s="13" t="s">
        <v>16</v>
      </c>
      <c r="F722" s="13" t="s">
        <v>17</v>
      </c>
      <c r="G722" s="13" t="s">
        <v>16</v>
      </c>
      <c r="H722" s="12" t="s">
        <v>18</v>
      </c>
      <c r="I722" s="13" t="s">
        <v>19</v>
      </c>
      <c r="J722" s="52">
        <f>J723</f>
        <v>8696.94</v>
      </c>
    </row>
    <row r="723" spans="1:10" x14ac:dyDescent="0.3">
      <c r="A723" s="66" t="s">
        <v>74</v>
      </c>
      <c r="B723" s="13" t="s">
        <v>218</v>
      </c>
      <c r="C723" s="12" t="s">
        <v>51</v>
      </c>
      <c r="D723" s="12" t="s">
        <v>16</v>
      </c>
      <c r="E723" s="13" t="s">
        <v>16</v>
      </c>
      <c r="F723" s="13" t="s">
        <v>17</v>
      </c>
      <c r="G723" s="13" t="s">
        <v>16</v>
      </c>
      <c r="H723" s="12" t="s">
        <v>18</v>
      </c>
      <c r="I723" s="13" t="s">
        <v>19</v>
      </c>
      <c r="J723" s="52">
        <f t="shared" ref="J723:J724" si="19">J724</f>
        <v>8696.94</v>
      </c>
    </row>
    <row r="724" spans="1:10" x14ac:dyDescent="0.3">
      <c r="A724" s="64" t="s">
        <v>120</v>
      </c>
      <c r="B724" s="16" t="s">
        <v>218</v>
      </c>
      <c r="C724" s="19" t="s">
        <v>51</v>
      </c>
      <c r="D724" s="16" t="s">
        <v>67</v>
      </c>
      <c r="E724" s="16" t="s">
        <v>16</v>
      </c>
      <c r="F724" s="16" t="s">
        <v>17</v>
      </c>
      <c r="G724" s="16" t="s">
        <v>16</v>
      </c>
      <c r="H724" s="15" t="s">
        <v>18</v>
      </c>
      <c r="I724" s="16" t="s">
        <v>19</v>
      </c>
      <c r="J724" s="53">
        <f t="shared" si="19"/>
        <v>8696.94</v>
      </c>
    </row>
    <row r="725" spans="1:10" ht="56.25" x14ac:dyDescent="0.3">
      <c r="A725" s="91" t="s">
        <v>258</v>
      </c>
      <c r="B725" s="16" t="s">
        <v>218</v>
      </c>
      <c r="C725" s="19" t="s">
        <v>51</v>
      </c>
      <c r="D725" s="16" t="s">
        <v>67</v>
      </c>
      <c r="E725" s="16" t="s">
        <v>16</v>
      </c>
      <c r="F725" s="16" t="s">
        <v>17</v>
      </c>
      <c r="G725" s="16" t="s">
        <v>16</v>
      </c>
      <c r="H725" s="15" t="s">
        <v>18</v>
      </c>
      <c r="I725" s="16" t="s">
        <v>19</v>
      </c>
      <c r="J725" s="53">
        <f>J726+J740</f>
        <v>8696.94</v>
      </c>
    </row>
    <row r="726" spans="1:10" ht="37.5" x14ac:dyDescent="0.3">
      <c r="A726" s="64" t="s">
        <v>219</v>
      </c>
      <c r="B726" s="16" t="s">
        <v>218</v>
      </c>
      <c r="C726" s="19" t="s">
        <v>51</v>
      </c>
      <c r="D726" s="19" t="s">
        <v>67</v>
      </c>
      <c r="E726" s="16" t="s">
        <v>67</v>
      </c>
      <c r="F726" s="16" t="s">
        <v>10</v>
      </c>
      <c r="G726" s="16" t="s">
        <v>16</v>
      </c>
      <c r="H726" s="15" t="s">
        <v>18</v>
      </c>
      <c r="I726" s="16" t="s">
        <v>19</v>
      </c>
      <c r="J726" s="53">
        <f>J727+J737</f>
        <v>8586.76</v>
      </c>
    </row>
    <row r="727" spans="1:10" ht="37.5" x14ac:dyDescent="0.3">
      <c r="A727" s="64" t="s">
        <v>189</v>
      </c>
      <c r="B727" s="16" t="s">
        <v>218</v>
      </c>
      <c r="C727" s="19" t="s">
        <v>51</v>
      </c>
      <c r="D727" s="19" t="s">
        <v>67</v>
      </c>
      <c r="E727" s="16" t="s">
        <v>67</v>
      </c>
      <c r="F727" s="16" t="s">
        <v>10</v>
      </c>
      <c r="G727" s="16" t="s">
        <v>21</v>
      </c>
      <c r="H727" s="15" t="s">
        <v>18</v>
      </c>
      <c r="I727" s="16" t="s">
        <v>19</v>
      </c>
      <c r="J727" s="53">
        <f>J728+J732+J734</f>
        <v>8532.86</v>
      </c>
    </row>
    <row r="728" spans="1:10" ht="56.25" x14ac:dyDescent="0.3">
      <c r="A728" s="93" t="s">
        <v>121</v>
      </c>
      <c r="B728" s="16" t="s">
        <v>218</v>
      </c>
      <c r="C728" s="19" t="s">
        <v>51</v>
      </c>
      <c r="D728" s="19" t="s">
        <v>67</v>
      </c>
      <c r="E728" s="16" t="s">
        <v>67</v>
      </c>
      <c r="F728" s="16" t="s">
        <v>10</v>
      </c>
      <c r="G728" s="16" t="s">
        <v>21</v>
      </c>
      <c r="H728" s="15" t="s">
        <v>27</v>
      </c>
      <c r="I728" s="16" t="s">
        <v>19</v>
      </c>
      <c r="J728" s="53">
        <f>J729+J730+J731</f>
        <v>723.32999999999993</v>
      </c>
    </row>
    <row r="729" spans="1:10" ht="75" x14ac:dyDescent="0.3">
      <c r="A729" s="64" t="s">
        <v>33</v>
      </c>
      <c r="B729" s="16" t="s">
        <v>218</v>
      </c>
      <c r="C729" s="15" t="s">
        <v>51</v>
      </c>
      <c r="D729" s="19" t="s">
        <v>67</v>
      </c>
      <c r="E729" s="16" t="s">
        <v>67</v>
      </c>
      <c r="F729" s="16" t="s">
        <v>10</v>
      </c>
      <c r="G729" s="16" t="s">
        <v>21</v>
      </c>
      <c r="H729" s="15" t="s">
        <v>27</v>
      </c>
      <c r="I729" s="16" t="s">
        <v>28</v>
      </c>
      <c r="J729" s="53">
        <v>186.67</v>
      </c>
    </row>
    <row r="730" spans="1:10" ht="37.5" x14ac:dyDescent="0.3">
      <c r="A730" s="64" t="s">
        <v>34</v>
      </c>
      <c r="B730" s="16" t="s">
        <v>218</v>
      </c>
      <c r="C730" s="15" t="s">
        <v>51</v>
      </c>
      <c r="D730" s="19" t="s">
        <v>67</v>
      </c>
      <c r="E730" s="16" t="s">
        <v>67</v>
      </c>
      <c r="F730" s="16" t="s">
        <v>10</v>
      </c>
      <c r="G730" s="16" t="s">
        <v>21</v>
      </c>
      <c r="H730" s="15" t="s">
        <v>27</v>
      </c>
      <c r="I730" s="16" t="s">
        <v>35</v>
      </c>
      <c r="J730" s="53">
        <v>529.16</v>
      </c>
    </row>
    <row r="731" spans="1:10" x14ac:dyDescent="0.3">
      <c r="A731" s="93" t="s">
        <v>36</v>
      </c>
      <c r="B731" s="16" t="s">
        <v>218</v>
      </c>
      <c r="C731" s="15" t="s">
        <v>51</v>
      </c>
      <c r="D731" s="19" t="s">
        <v>67</v>
      </c>
      <c r="E731" s="16" t="s">
        <v>67</v>
      </c>
      <c r="F731" s="16" t="s">
        <v>10</v>
      </c>
      <c r="G731" s="16" t="s">
        <v>21</v>
      </c>
      <c r="H731" s="15" t="s">
        <v>27</v>
      </c>
      <c r="I731" s="16" t="s">
        <v>37</v>
      </c>
      <c r="J731" s="53">
        <v>7.5</v>
      </c>
    </row>
    <row r="732" spans="1:10" ht="37.5" x14ac:dyDescent="0.3">
      <c r="A732" s="93" t="s">
        <v>122</v>
      </c>
      <c r="B732" s="16" t="s">
        <v>218</v>
      </c>
      <c r="C732" s="16" t="s">
        <v>51</v>
      </c>
      <c r="D732" s="16" t="s">
        <v>67</v>
      </c>
      <c r="E732" s="16" t="s">
        <v>67</v>
      </c>
      <c r="F732" s="16" t="s">
        <v>10</v>
      </c>
      <c r="G732" s="16" t="s">
        <v>21</v>
      </c>
      <c r="H732" s="15" t="s">
        <v>29</v>
      </c>
      <c r="I732" s="16" t="s">
        <v>19</v>
      </c>
      <c r="J732" s="53">
        <f>J733</f>
        <v>5276.66</v>
      </c>
    </row>
    <row r="733" spans="1:10" ht="75" x14ac:dyDescent="0.3">
      <c r="A733" s="64" t="s">
        <v>33</v>
      </c>
      <c r="B733" s="16" t="s">
        <v>218</v>
      </c>
      <c r="C733" s="15" t="s">
        <v>51</v>
      </c>
      <c r="D733" s="16" t="s">
        <v>67</v>
      </c>
      <c r="E733" s="16" t="s">
        <v>67</v>
      </c>
      <c r="F733" s="16" t="s">
        <v>10</v>
      </c>
      <c r="G733" s="16" t="s">
        <v>21</v>
      </c>
      <c r="H733" s="15" t="s">
        <v>29</v>
      </c>
      <c r="I733" s="16" t="s">
        <v>28</v>
      </c>
      <c r="J733" s="53">
        <v>5276.66</v>
      </c>
    </row>
    <row r="734" spans="1:10" ht="37.5" x14ac:dyDescent="0.3">
      <c r="A734" s="59" t="s">
        <v>145</v>
      </c>
      <c r="B734" s="16" t="s">
        <v>218</v>
      </c>
      <c r="C734" s="16" t="s">
        <v>51</v>
      </c>
      <c r="D734" s="16" t="s">
        <v>67</v>
      </c>
      <c r="E734" s="16" t="s">
        <v>67</v>
      </c>
      <c r="F734" s="16" t="s">
        <v>10</v>
      </c>
      <c r="G734" s="16" t="s">
        <v>21</v>
      </c>
      <c r="H734" s="15" t="s">
        <v>123</v>
      </c>
      <c r="I734" s="16" t="s">
        <v>19</v>
      </c>
      <c r="J734" s="53">
        <f>J735+J736</f>
        <v>2532.87</v>
      </c>
    </row>
    <row r="735" spans="1:10" ht="75" x14ac:dyDescent="0.3">
      <c r="A735" s="64" t="s">
        <v>33</v>
      </c>
      <c r="B735" s="16" t="s">
        <v>218</v>
      </c>
      <c r="C735" s="15" t="s">
        <v>51</v>
      </c>
      <c r="D735" s="16" t="s">
        <v>67</v>
      </c>
      <c r="E735" s="16" t="s">
        <v>67</v>
      </c>
      <c r="F735" s="16" t="s">
        <v>10</v>
      </c>
      <c r="G735" s="16" t="s">
        <v>21</v>
      </c>
      <c r="H735" s="15" t="s">
        <v>123</v>
      </c>
      <c r="I735" s="16" t="s">
        <v>28</v>
      </c>
      <c r="J735" s="53">
        <v>2485.87</v>
      </c>
    </row>
    <row r="736" spans="1:10" ht="37.5" x14ac:dyDescent="0.3">
      <c r="A736" s="64" t="s">
        <v>34</v>
      </c>
      <c r="B736" s="16" t="s">
        <v>218</v>
      </c>
      <c r="C736" s="15" t="s">
        <v>51</v>
      </c>
      <c r="D736" s="16" t="s">
        <v>67</v>
      </c>
      <c r="E736" s="16" t="s">
        <v>67</v>
      </c>
      <c r="F736" s="16" t="s">
        <v>10</v>
      </c>
      <c r="G736" s="16" t="s">
        <v>21</v>
      </c>
      <c r="H736" s="15" t="s">
        <v>123</v>
      </c>
      <c r="I736" s="16" t="s">
        <v>35</v>
      </c>
      <c r="J736" s="53">
        <v>47</v>
      </c>
    </row>
    <row r="737" spans="1:10" x14ac:dyDescent="0.3">
      <c r="A737" s="64" t="s">
        <v>248</v>
      </c>
      <c r="B737" s="16" t="s">
        <v>218</v>
      </c>
      <c r="C737" s="16" t="s">
        <v>51</v>
      </c>
      <c r="D737" s="16" t="s">
        <v>67</v>
      </c>
      <c r="E737" s="16" t="s">
        <v>67</v>
      </c>
      <c r="F737" s="16" t="s">
        <v>10</v>
      </c>
      <c r="G737" s="16" t="s">
        <v>42</v>
      </c>
      <c r="H737" s="15" t="s">
        <v>18</v>
      </c>
      <c r="I737" s="16" t="s">
        <v>19</v>
      </c>
      <c r="J737" s="53">
        <f>J738</f>
        <v>53.9</v>
      </c>
    </row>
    <row r="738" spans="1:10" ht="56.25" x14ac:dyDescent="0.3">
      <c r="A738" s="57" t="s">
        <v>402</v>
      </c>
      <c r="B738" s="16" t="s">
        <v>218</v>
      </c>
      <c r="C738" s="19" t="s">
        <v>51</v>
      </c>
      <c r="D738" s="16" t="s">
        <v>67</v>
      </c>
      <c r="E738" s="16" t="s">
        <v>67</v>
      </c>
      <c r="F738" s="16" t="s">
        <v>10</v>
      </c>
      <c r="G738" s="16" t="s">
        <v>42</v>
      </c>
      <c r="H738" s="15" t="s">
        <v>124</v>
      </c>
      <c r="I738" s="16" t="s">
        <v>19</v>
      </c>
      <c r="J738" s="53">
        <f>J739</f>
        <v>53.9</v>
      </c>
    </row>
    <row r="739" spans="1:10" ht="37.5" x14ac:dyDescent="0.3">
      <c r="A739" s="64" t="s">
        <v>34</v>
      </c>
      <c r="B739" s="16" t="s">
        <v>218</v>
      </c>
      <c r="C739" s="15" t="s">
        <v>51</v>
      </c>
      <c r="D739" s="16" t="s">
        <v>67</v>
      </c>
      <c r="E739" s="16" t="s">
        <v>67</v>
      </c>
      <c r="F739" s="16" t="s">
        <v>10</v>
      </c>
      <c r="G739" s="16" t="s">
        <v>42</v>
      </c>
      <c r="H739" s="15" t="s">
        <v>124</v>
      </c>
      <c r="I739" s="16" t="s">
        <v>35</v>
      </c>
      <c r="J739" s="53">
        <v>53.9</v>
      </c>
    </row>
    <row r="740" spans="1:10" ht="37.5" x14ac:dyDescent="0.3">
      <c r="A740" s="70" t="s">
        <v>440</v>
      </c>
      <c r="B740" s="16" t="s">
        <v>218</v>
      </c>
      <c r="C740" s="15" t="s">
        <v>51</v>
      </c>
      <c r="D740" s="16" t="s">
        <v>67</v>
      </c>
      <c r="E740" s="14">
        <v>98</v>
      </c>
      <c r="F740" s="14">
        <v>0</v>
      </c>
      <c r="G740" s="16" t="s">
        <v>16</v>
      </c>
      <c r="H740" s="15" t="s">
        <v>18</v>
      </c>
      <c r="I740" s="16" t="s">
        <v>19</v>
      </c>
      <c r="J740" s="53">
        <f>J741</f>
        <v>110.18</v>
      </c>
    </row>
    <row r="741" spans="1:10" x14ac:dyDescent="0.3">
      <c r="A741" s="167" t="s">
        <v>457</v>
      </c>
      <c r="B741" s="16" t="s">
        <v>218</v>
      </c>
      <c r="C741" s="15" t="s">
        <v>51</v>
      </c>
      <c r="D741" s="16" t="s">
        <v>67</v>
      </c>
      <c r="E741" s="14">
        <v>98</v>
      </c>
      <c r="F741" s="14">
        <v>1</v>
      </c>
      <c r="G741" s="16" t="s">
        <v>16</v>
      </c>
      <c r="H741" s="15" t="s">
        <v>18</v>
      </c>
      <c r="I741" s="16" t="s">
        <v>19</v>
      </c>
      <c r="J741" s="53">
        <f>J742</f>
        <v>110.18</v>
      </c>
    </row>
    <row r="742" spans="1:10" ht="112.5" x14ac:dyDescent="0.3">
      <c r="A742" s="169" t="s">
        <v>1055</v>
      </c>
      <c r="B742" s="16" t="s">
        <v>218</v>
      </c>
      <c r="C742" s="15" t="s">
        <v>51</v>
      </c>
      <c r="D742" s="16" t="s">
        <v>67</v>
      </c>
      <c r="E742" s="14">
        <v>98</v>
      </c>
      <c r="F742" s="14">
        <v>1</v>
      </c>
      <c r="G742" s="16" t="s">
        <v>16</v>
      </c>
      <c r="H742" s="15" t="s">
        <v>1054</v>
      </c>
      <c r="I742" s="16" t="s">
        <v>19</v>
      </c>
      <c r="J742" s="53">
        <f>J743</f>
        <v>110.18</v>
      </c>
    </row>
    <row r="743" spans="1:10" ht="75" x14ac:dyDescent="0.3">
      <c r="A743" s="64" t="s">
        <v>33</v>
      </c>
      <c r="B743" s="16" t="s">
        <v>218</v>
      </c>
      <c r="C743" s="15" t="s">
        <v>51</v>
      </c>
      <c r="D743" s="16" t="s">
        <v>67</v>
      </c>
      <c r="E743" s="14">
        <v>98</v>
      </c>
      <c r="F743" s="14">
        <v>1</v>
      </c>
      <c r="G743" s="16" t="s">
        <v>16</v>
      </c>
      <c r="H743" s="15" t="s">
        <v>1054</v>
      </c>
      <c r="I743" s="16" t="s">
        <v>28</v>
      </c>
      <c r="J743" s="53">
        <v>110.18</v>
      </c>
    </row>
    <row r="744" spans="1:10" ht="37.5" x14ac:dyDescent="0.3">
      <c r="A744" s="66" t="s">
        <v>422</v>
      </c>
      <c r="B744" s="13" t="s">
        <v>403</v>
      </c>
      <c r="C744" s="12" t="s">
        <v>16</v>
      </c>
      <c r="D744" s="12" t="s">
        <v>16</v>
      </c>
      <c r="E744" s="13" t="s">
        <v>16</v>
      </c>
      <c r="F744" s="12" t="s">
        <v>17</v>
      </c>
      <c r="G744" s="13" t="s">
        <v>16</v>
      </c>
      <c r="H744" s="12" t="s">
        <v>133</v>
      </c>
      <c r="I744" s="13" t="s">
        <v>19</v>
      </c>
      <c r="J744" s="52">
        <f t="shared" ref="J744:J747" si="20">J745</f>
        <v>2445.56</v>
      </c>
    </row>
    <row r="745" spans="1:10" x14ac:dyDescent="0.3">
      <c r="A745" s="64" t="s">
        <v>20</v>
      </c>
      <c r="B745" s="16" t="s">
        <v>403</v>
      </c>
      <c r="C745" s="15" t="s">
        <v>21</v>
      </c>
      <c r="D745" s="15" t="s">
        <v>16</v>
      </c>
      <c r="E745" s="16" t="s">
        <v>16</v>
      </c>
      <c r="F745" s="15" t="s">
        <v>17</v>
      </c>
      <c r="G745" s="16" t="s">
        <v>16</v>
      </c>
      <c r="H745" s="15" t="s">
        <v>133</v>
      </c>
      <c r="I745" s="16" t="s">
        <v>19</v>
      </c>
      <c r="J745" s="53">
        <f t="shared" si="20"/>
        <v>2445.56</v>
      </c>
    </row>
    <row r="746" spans="1:10" ht="37.5" x14ac:dyDescent="0.3">
      <c r="A746" s="41" t="s">
        <v>98</v>
      </c>
      <c r="B746" s="16" t="s">
        <v>403</v>
      </c>
      <c r="C746" s="15" t="s">
        <v>21</v>
      </c>
      <c r="D746" s="15" t="s">
        <v>64</v>
      </c>
      <c r="E746" s="16" t="s">
        <v>16</v>
      </c>
      <c r="F746" s="15" t="s">
        <v>17</v>
      </c>
      <c r="G746" s="16" t="s">
        <v>16</v>
      </c>
      <c r="H746" s="15" t="s">
        <v>133</v>
      </c>
      <c r="I746" s="16" t="s">
        <v>19</v>
      </c>
      <c r="J746" s="53">
        <f t="shared" si="20"/>
        <v>2445.56</v>
      </c>
    </row>
    <row r="747" spans="1:10" ht="37.5" x14ac:dyDescent="0.3">
      <c r="A747" s="64" t="s">
        <v>423</v>
      </c>
      <c r="B747" s="16" t="s">
        <v>403</v>
      </c>
      <c r="C747" s="15" t="s">
        <v>21</v>
      </c>
      <c r="D747" s="15" t="s">
        <v>64</v>
      </c>
      <c r="E747" s="16" t="s">
        <v>404</v>
      </c>
      <c r="F747" s="15" t="s">
        <v>17</v>
      </c>
      <c r="G747" s="16" t="s">
        <v>16</v>
      </c>
      <c r="H747" s="15" t="s">
        <v>133</v>
      </c>
      <c r="I747" s="16" t="s">
        <v>19</v>
      </c>
      <c r="J747" s="53">
        <f t="shared" si="20"/>
        <v>2445.56</v>
      </c>
    </row>
    <row r="748" spans="1:10" ht="56.25" x14ac:dyDescent="0.3">
      <c r="A748" s="64" t="s">
        <v>405</v>
      </c>
      <c r="B748" s="16" t="s">
        <v>403</v>
      </c>
      <c r="C748" s="15" t="s">
        <v>21</v>
      </c>
      <c r="D748" s="15" t="s">
        <v>64</v>
      </c>
      <c r="E748" s="16" t="s">
        <v>404</v>
      </c>
      <c r="F748" s="15" t="s">
        <v>25</v>
      </c>
      <c r="G748" s="16" t="s">
        <v>16</v>
      </c>
      <c r="H748" s="15" t="s">
        <v>133</v>
      </c>
      <c r="I748" s="16" t="s">
        <v>19</v>
      </c>
      <c r="J748" s="53">
        <f>J749+J752</f>
        <v>2445.56</v>
      </c>
    </row>
    <row r="749" spans="1:10" x14ac:dyDescent="0.3">
      <c r="A749" s="41" t="s">
        <v>32</v>
      </c>
      <c r="B749" s="16" t="s">
        <v>403</v>
      </c>
      <c r="C749" s="15" t="s">
        <v>21</v>
      </c>
      <c r="D749" s="15" t="s">
        <v>64</v>
      </c>
      <c r="E749" s="16" t="s">
        <v>404</v>
      </c>
      <c r="F749" s="15" t="s">
        <v>25</v>
      </c>
      <c r="G749" s="16" t="s">
        <v>16</v>
      </c>
      <c r="H749" s="15" t="s">
        <v>27</v>
      </c>
      <c r="I749" s="16" t="s">
        <v>19</v>
      </c>
      <c r="J749" s="53">
        <f>J750+J751</f>
        <v>141.12</v>
      </c>
    </row>
    <row r="750" spans="1:10" ht="75" x14ac:dyDescent="0.3">
      <c r="A750" s="41" t="s">
        <v>33</v>
      </c>
      <c r="B750" s="16" t="s">
        <v>403</v>
      </c>
      <c r="C750" s="15" t="s">
        <v>21</v>
      </c>
      <c r="D750" s="15" t="s">
        <v>64</v>
      </c>
      <c r="E750" s="16" t="s">
        <v>404</v>
      </c>
      <c r="F750" s="15" t="s">
        <v>25</v>
      </c>
      <c r="G750" s="16" t="s">
        <v>16</v>
      </c>
      <c r="H750" s="15" t="s">
        <v>27</v>
      </c>
      <c r="I750" s="16" t="s">
        <v>28</v>
      </c>
      <c r="J750" s="53">
        <v>58.17</v>
      </c>
    </row>
    <row r="751" spans="1:10" ht="37.5" x14ac:dyDescent="0.3">
      <c r="A751" s="41" t="s">
        <v>34</v>
      </c>
      <c r="B751" s="16" t="s">
        <v>403</v>
      </c>
      <c r="C751" s="15" t="s">
        <v>21</v>
      </c>
      <c r="D751" s="15" t="s">
        <v>64</v>
      </c>
      <c r="E751" s="16" t="s">
        <v>404</v>
      </c>
      <c r="F751" s="15" t="s">
        <v>25</v>
      </c>
      <c r="G751" s="16" t="s">
        <v>16</v>
      </c>
      <c r="H751" s="15" t="s">
        <v>27</v>
      </c>
      <c r="I751" s="16" t="s">
        <v>35</v>
      </c>
      <c r="J751" s="53">
        <v>82.95</v>
      </c>
    </row>
    <row r="752" spans="1:10" ht="37.5" x14ac:dyDescent="0.3">
      <c r="A752" s="41" t="s">
        <v>38</v>
      </c>
      <c r="B752" s="16" t="s">
        <v>403</v>
      </c>
      <c r="C752" s="15" t="s">
        <v>21</v>
      </c>
      <c r="D752" s="15" t="s">
        <v>64</v>
      </c>
      <c r="E752" s="16" t="s">
        <v>404</v>
      </c>
      <c r="F752" s="15" t="s">
        <v>25</v>
      </c>
      <c r="G752" s="16" t="s">
        <v>16</v>
      </c>
      <c r="H752" s="15" t="s">
        <v>29</v>
      </c>
      <c r="I752" s="16" t="s">
        <v>19</v>
      </c>
      <c r="J752" s="53">
        <f>J753</f>
        <v>2304.44</v>
      </c>
    </row>
    <row r="753" spans="1:10" ht="75" x14ac:dyDescent="0.3">
      <c r="A753" s="41" t="s">
        <v>33</v>
      </c>
      <c r="B753" s="16" t="s">
        <v>403</v>
      </c>
      <c r="C753" s="15" t="s">
        <v>21</v>
      </c>
      <c r="D753" s="15" t="s">
        <v>64</v>
      </c>
      <c r="E753" s="16" t="s">
        <v>404</v>
      </c>
      <c r="F753" s="15" t="s">
        <v>25</v>
      </c>
      <c r="G753" s="16" t="s">
        <v>16</v>
      </c>
      <c r="H753" s="15" t="s">
        <v>29</v>
      </c>
      <c r="I753" s="16" t="s">
        <v>28</v>
      </c>
      <c r="J753" s="53">
        <v>2304.44</v>
      </c>
    </row>
    <row r="754" spans="1:10" ht="50.25" x14ac:dyDescent="0.3">
      <c r="A754" s="96" t="s">
        <v>353</v>
      </c>
      <c r="B754" s="13" t="s">
        <v>221</v>
      </c>
      <c r="C754" s="12" t="s">
        <v>16</v>
      </c>
      <c r="D754" s="12" t="s">
        <v>16</v>
      </c>
      <c r="E754" s="13" t="s">
        <v>16</v>
      </c>
      <c r="F754" s="12" t="s">
        <v>17</v>
      </c>
      <c r="G754" s="13" t="s">
        <v>16</v>
      </c>
      <c r="H754" s="12" t="s">
        <v>18</v>
      </c>
      <c r="I754" s="13" t="s">
        <v>19</v>
      </c>
      <c r="J754" s="52">
        <f>J755+J785+J795+J769</f>
        <v>7113.84</v>
      </c>
    </row>
    <row r="755" spans="1:10" x14ac:dyDescent="0.3">
      <c r="A755" s="64" t="s">
        <v>20</v>
      </c>
      <c r="B755" s="16" t="s">
        <v>221</v>
      </c>
      <c r="C755" s="15" t="s">
        <v>21</v>
      </c>
      <c r="D755" s="15" t="s">
        <v>16</v>
      </c>
      <c r="E755" s="16" t="s">
        <v>16</v>
      </c>
      <c r="F755" s="15" t="s">
        <v>17</v>
      </c>
      <c r="G755" s="16" t="s">
        <v>16</v>
      </c>
      <c r="H755" s="15" t="s">
        <v>18</v>
      </c>
      <c r="I755" s="16" t="s">
        <v>19</v>
      </c>
      <c r="J755" s="52">
        <f t="shared" ref="J755:J757" si="21">J756</f>
        <v>3611.3300000000004</v>
      </c>
    </row>
    <row r="756" spans="1:10" ht="56.25" x14ac:dyDescent="0.3">
      <c r="A756" s="41" t="s">
        <v>44</v>
      </c>
      <c r="B756" s="16" t="s">
        <v>221</v>
      </c>
      <c r="C756" s="15" t="s">
        <v>21</v>
      </c>
      <c r="D756" s="16" t="s">
        <v>51</v>
      </c>
      <c r="E756" s="19" t="s">
        <v>16</v>
      </c>
      <c r="F756" s="16" t="s">
        <v>17</v>
      </c>
      <c r="G756" s="16" t="s">
        <v>16</v>
      </c>
      <c r="H756" s="15" t="s">
        <v>18</v>
      </c>
      <c r="I756" s="16" t="s">
        <v>19</v>
      </c>
      <c r="J756" s="52">
        <f>J757+J765</f>
        <v>3611.3300000000004</v>
      </c>
    </row>
    <row r="757" spans="1:10" ht="37.5" x14ac:dyDescent="0.3">
      <c r="A757" s="41" t="s">
        <v>45</v>
      </c>
      <c r="B757" s="16" t="s">
        <v>221</v>
      </c>
      <c r="C757" s="15" t="s">
        <v>21</v>
      </c>
      <c r="D757" s="16" t="s">
        <v>51</v>
      </c>
      <c r="E757" s="16" t="s">
        <v>43</v>
      </c>
      <c r="F757" s="16" t="s">
        <v>17</v>
      </c>
      <c r="G757" s="16" t="s">
        <v>16</v>
      </c>
      <c r="H757" s="15" t="s">
        <v>18</v>
      </c>
      <c r="I757" s="16" t="s">
        <v>19</v>
      </c>
      <c r="J757" s="53">
        <f t="shared" si="21"/>
        <v>3564.1800000000003</v>
      </c>
    </row>
    <row r="758" spans="1:10" ht="37.5" x14ac:dyDescent="0.3">
      <c r="A758" s="41" t="s">
        <v>46</v>
      </c>
      <c r="B758" s="16" t="s">
        <v>221</v>
      </c>
      <c r="C758" s="15" t="s">
        <v>21</v>
      </c>
      <c r="D758" s="16" t="s">
        <v>51</v>
      </c>
      <c r="E758" s="14">
        <v>51</v>
      </c>
      <c r="F758" s="14">
        <v>2</v>
      </c>
      <c r="G758" s="16" t="s">
        <v>16</v>
      </c>
      <c r="H758" s="15" t="s">
        <v>18</v>
      </c>
      <c r="I758" s="16" t="s">
        <v>19</v>
      </c>
      <c r="J758" s="53">
        <f>J759+J763</f>
        <v>3564.1800000000003</v>
      </c>
    </row>
    <row r="759" spans="1:10" x14ac:dyDescent="0.3">
      <c r="A759" s="41" t="s">
        <v>32</v>
      </c>
      <c r="B759" s="16" t="s">
        <v>221</v>
      </c>
      <c r="C759" s="15" t="s">
        <v>21</v>
      </c>
      <c r="D759" s="16" t="s">
        <v>51</v>
      </c>
      <c r="E759" s="14">
        <v>51</v>
      </c>
      <c r="F759" s="14">
        <v>2</v>
      </c>
      <c r="G759" s="16" t="s">
        <v>16</v>
      </c>
      <c r="H759" s="15" t="s">
        <v>27</v>
      </c>
      <c r="I759" s="16" t="s">
        <v>19</v>
      </c>
      <c r="J759" s="53">
        <f>J760+J761+J762</f>
        <v>643.41000000000008</v>
      </c>
    </row>
    <row r="760" spans="1:10" ht="75" x14ac:dyDescent="0.3">
      <c r="A760" s="41" t="s">
        <v>33</v>
      </c>
      <c r="B760" s="16" t="s">
        <v>221</v>
      </c>
      <c r="C760" s="15" t="s">
        <v>21</v>
      </c>
      <c r="D760" s="16" t="s">
        <v>51</v>
      </c>
      <c r="E760" s="14">
        <v>51</v>
      </c>
      <c r="F760" s="14">
        <v>2</v>
      </c>
      <c r="G760" s="16" t="s">
        <v>16</v>
      </c>
      <c r="H760" s="15" t="s">
        <v>27</v>
      </c>
      <c r="I760" s="16" t="s">
        <v>28</v>
      </c>
      <c r="J760" s="53">
        <v>60.94</v>
      </c>
    </row>
    <row r="761" spans="1:10" ht="37.5" x14ac:dyDescent="0.3">
      <c r="A761" s="41" t="s">
        <v>34</v>
      </c>
      <c r="B761" s="16" t="s">
        <v>221</v>
      </c>
      <c r="C761" s="15" t="s">
        <v>21</v>
      </c>
      <c r="D761" s="16" t="s">
        <v>51</v>
      </c>
      <c r="E761" s="14">
        <v>51</v>
      </c>
      <c r="F761" s="14">
        <v>2</v>
      </c>
      <c r="G761" s="16" t="s">
        <v>16</v>
      </c>
      <c r="H761" s="15" t="s">
        <v>27</v>
      </c>
      <c r="I761" s="16" t="s">
        <v>35</v>
      </c>
      <c r="J761" s="53">
        <v>571.24</v>
      </c>
    </row>
    <row r="762" spans="1:10" x14ac:dyDescent="0.3">
      <c r="A762" s="64" t="s">
        <v>36</v>
      </c>
      <c r="B762" s="16" t="s">
        <v>221</v>
      </c>
      <c r="C762" s="15" t="s">
        <v>21</v>
      </c>
      <c r="D762" s="16" t="s">
        <v>51</v>
      </c>
      <c r="E762" s="14">
        <v>51</v>
      </c>
      <c r="F762" s="14">
        <v>2</v>
      </c>
      <c r="G762" s="16" t="s">
        <v>16</v>
      </c>
      <c r="H762" s="15" t="s">
        <v>27</v>
      </c>
      <c r="I762" s="16" t="s">
        <v>37</v>
      </c>
      <c r="J762" s="53">
        <v>11.23</v>
      </c>
    </row>
    <row r="763" spans="1:10" ht="37.5" x14ac:dyDescent="0.3">
      <c r="A763" s="41" t="s">
        <v>38</v>
      </c>
      <c r="B763" s="16" t="s">
        <v>221</v>
      </c>
      <c r="C763" s="15" t="s">
        <v>21</v>
      </c>
      <c r="D763" s="16" t="s">
        <v>51</v>
      </c>
      <c r="E763" s="14">
        <v>51</v>
      </c>
      <c r="F763" s="14">
        <v>2</v>
      </c>
      <c r="G763" s="16" t="s">
        <v>16</v>
      </c>
      <c r="H763" s="15" t="s">
        <v>29</v>
      </c>
      <c r="I763" s="16" t="s">
        <v>19</v>
      </c>
      <c r="J763" s="53">
        <f>J764</f>
        <v>2920.77</v>
      </c>
    </row>
    <row r="764" spans="1:10" ht="75" x14ac:dyDescent="0.3">
      <c r="A764" s="41" t="s">
        <v>33</v>
      </c>
      <c r="B764" s="16" t="s">
        <v>221</v>
      </c>
      <c r="C764" s="15" t="s">
        <v>21</v>
      </c>
      <c r="D764" s="16" t="s">
        <v>51</v>
      </c>
      <c r="E764" s="14">
        <v>51</v>
      </c>
      <c r="F764" s="14">
        <v>2</v>
      </c>
      <c r="G764" s="16" t="s">
        <v>16</v>
      </c>
      <c r="H764" s="15" t="s">
        <v>29</v>
      </c>
      <c r="I764" s="16" t="s">
        <v>28</v>
      </c>
      <c r="J764" s="53">
        <v>2920.77</v>
      </c>
    </row>
    <row r="765" spans="1:10" ht="37.5" x14ac:dyDescent="0.3">
      <c r="A765" s="70" t="s">
        <v>440</v>
      </c>
      <c r="B765" s="16" t="s">
        <v>221</v>
      </c>
      <c r="C765" s="15" t="s">
        <v>21</v>
      </c>
      <c r="D765" s="16" t="s">
        <v>51</v>
      </c>
      <c r="E765" s="14">
        <v>98</v>
      </c>
      <c r="F765" s="14">
        <v>0</v>
      </c>
      <c r="G765" s="16" t="s">
        <v>16</v>
      </c>
      <c r="H765" s="15" t="s">
        <v>18</v>
      </c>
      <c r="I765" s="16" t="s">
        <v>19</v>
      </c>
      <c r="J765" s="53">
        <f>J766</f>
        <v>47.15</v>
      </c>
    </row>
    <row r="766" spans="1:10" x14ac:dyDescent="0.3">
      <c r="A766" s="167" t="s">
        <v>457</v>
      </c>
      <c r="B766" s="16" t="s">
        <v>221</v>
      </c>
      <c r="C766" s="15" t="s">
        <v>21</v>
      </c>
      <c r="D766" s="16" t="s">
        <v>51</v>
      </c>
      <c r="E766" s="14">
        <v>98</v>
      </c>
      <c r="F766" s="14">
        <v>1</v>
      </c>
      <c r="G766" s="16" t="s">
        <v>16</v>
      </c>
      <c r="H766" s="15" t="s">
        <v>18</v>
      </c>
      <c r="I766" s="16" t="s">
        <v>19</v>
      </c>
      <c r="J766" s="53">
        <f>J767</f>
        <v>47.15</v>
      </c>
    </row>
    <row r="767" spans="1:10" ht="112.5" x14ac:dyDescent="0.3">
      <c r="A767" s="169" t="s">
        <v>1055</v>
      </c>
      <c r="B767" s="16" t="s">
        <v>221</v>
      </c>
      <c r="C767" s="15" t="s">
        <v>21</v>
      </c>
      <c r="D767" s="16" t="s">
        <v>51</v>
      </c>
      <c r="E767" s="14">
        <v>98</v>
      </c>
      <c r="F767" s="14">
        <v>1</v>
      </c>
      <c r="G767" s="16" t="s">
        <v>16</v>
      </c>
      <c r="H767" s="15" t="s">
        <v>1054</v>
      </c>
      <c r="I767" s="16" t="s">
        <v>19</v>
      </c>
      <c r="J767" s="53">
        <f>J768</f>
        <v>47.15</v>
      </c>
    </row>
    <row r="768" spans="1:10" ht="75" x14ac:dyDescent="0.3">
      <c r="A768" s="64" t="s">
        <v>33</v>
      </c>
      <c r="B768" s="16" t="s">
        <v>221</v>
      </c>
      <c r="C768" s="15" t="s">
        <v>21</v>
      </c>
      <c r="D768" s="16" t="s">
        <v>51</v>
      </c>
      <c r="E768" s="14">
        <v>98</v>
      </c>
      <c r="F768" s="14">
        <v>1</v>
      </c>
      <c r="G768" s="16" t="s">
        <v>16</v>
      </c>
      <c r="H768" s="15" t="s">
        <v>1054</v>
      </c>
      <c r="I768" s="16" t="s">
        <v>28</v>
      </c>
      <c r="J768" s="53">
        <v>47.15</v>
      </c>
    </row>
    <row r="769" spans="1:10" x14ac:dyDescent="0.3">
      <c r="A769" s="42" t="s">
        <v>39</v>
      </c>
      <c r="B769" s="14">
        <v>670</v>
      </c>
      <c r="C769" s="12" t="s">
        <v>21</v>
      </c>
      <c r="D769" s="13">
        <v>13</v>
      </c>
      <c r="E769" s="13" t="s">
        <v>16</v>
      </c>
      <c r="F769" s="13" t="s">
        <v>17</v>
      </c>
      <c r="G769" s="13" t="s">
        <v>16</v>
      </c>
      <c r="H769" s="12" t="s">
        <v>18</v>
      </c>
      <c r="I769" s="13" t="s">
        <v>19</v>
      </c>
      <c r="J769" s="53">
        <f>J774+J770+J783+J779</f>
        <v>139</v>
      </c>
    </row>
    <row r="770" spans="1:10" ht="37.5" x14ac:dyDescent="0.3">
      <c r="A770" s="41" t="s">
        <v>45</v>
      </c>
      <c r="B770" s="14">
        <v>670</v>
      </c>
      <c r="C770" s="19" t="s">
        <v>21</v>
      </c>
      <c r="D770" s="16">
        <v>13</v>
      </c>
      <c r="E770" s="16" t="s">
        <v>43</v>
      </c>
      <c r="F770" s="16" t="s">
        <v>17</v>
      </c>
      <c r="G770" s="16" t="s">
        <v>16</v>
      </c>
      <c r="H770" s="15" t="s">
        <v>18</v>
      </c>
      <c r="I770" s="16" t="s">
        <v>19</v>
      </c>
      <c r="J770" s="53">
        <f t="shared" ref="J770:J772" si="22">J771</f>
        <v>40</v>
      </c>
    </row>
    <row r="771" spans="1:10" ht="37.5" x14ac:dyDescent="0.3">
      <c r="A771" s="41" t="s">
        <v>59</v>
      </c>
      <c r="B771" s="14">
        <v>670</v>
      </c>
      <c r="C771" s="19" t="s">
        <v>21</v>
      </c>
      <c r="D771" s="16">
        <v>13</v>
      </c>
      <c r="E771" s="16" t="s">
        <v>43</v>
      </c>
      <c r="F771" s="16" t="s">
        <v>11</v>
      </c>
      <c r="G771" s="16" t="s">
        <v>16</v>
      </c>
      <c r="H771" s="15" t="s">
        <v>18</v>
      </c>
      <c r="I771" s="16" t="s">
        <v>19</v>
      </c>
      <c r="J771" s="53">
        <f t="shared" si="22"/>
        <v>40</v>
      </c>
    </row>
    <row r="772" spans="1:10" x14ac:dyDescent="0.3">
      <c r="A772" s="54" t="s">
        <v>62</v>
      </c>
      <c r="B772" s="14">
        <v>670</v>
      </c>
      <c r="C772" s="19" t="s">
        <v>21</v>
      </c>
      <c r="D772" s="19">
        <v>13</v>
      </c>
      <c r="E772" s="14">
        <v>51</v>
      </c>
      <c r="F772" s="14">
        <v>5</v>
      </c>
      <c r="G772" s="16" t="s">
        <v>16</v>
      </c>
      <c r="H772" s="15" t="s">
        <v>63</v>
      </c>
      <c r="I772" s="16" t="s">
        <v>19</v>
      </c>
      <c r="J772" s="53">
        <f t="shared" si="22"/>
        <v>40</v>
      </c>
    </row>
    <row r="773" spans="1:10" ht="37.5" x14ac:dyDescent="0.3">
      <c r="A773" s="41" t="s">
        <v>34</v>
      </c>
      <c r="B773" s="14">
        <v>670</v>
      </c>
      <c r="C773" s="15" t="s">
        <v>21</v>
      </c>
      <c r="D773" s="19">
        <v>13</v>
      </c>
      <c r="E773" s="14">
        <v>51</v>
      </c>
      <c r="F773" s="14">
        <v>5</v>
      </c>
      <c r="G773" s="16" t="s">
        <v>16</v>
      </c>
      <c r="H773" s="15" t="s">
        <v>63</v>
      </c>
      <c r="I773" s="16" t="s">
        <v>35</v>
      </c>
      <c r="J773" s="53">
        <v>40</v>
      </c>
    </row>
    <row r="774" spans="1:10" ht="56.25" x14ac:dyDescent="0.3">
      <c r="A774" s="66" t="s">
        <v>319</v>
      </c>
      <c r="B774" s="16" t="s">
        <v>221</v>
      </c>
      <c r="C774" s="15" t="s">
        <v>21</v>
      </c>
      <c r="D774" s="16">
        <v>13</v>
      </c>
      <c r="E774" s="16" t="s">
        <v>251</v>
      </c>
      <c r="F774" s="16" t="s">
        <v>17</v>
      </c>
      <c r="G774" s="16" t="s">
        <v>16</v>
      </c>
      <c r="H774" s="15" t="s">
        <v>18</v>
      </c>
      <c r="I774" s="16" t="s">
        <v>19</v>
      </c>
      <c r="J774" s="53">
        <f>J777</f>
        <v>0</v>
      </c>
    </row>
    <row r="775" spans="1:10" ht="56.25" x14ac:dyDescent="0.3">
      <c r="A775" s="64" t="s">
        <v>482</v>
      </c>
      <c r="B775" s="16" t="s">
        <v>221</v>
      </c>
      <c r="C775" s="15" t="s">
        <v>21</v>
      </c>
      <c r="D775" s="19">
        <v>13</v>
      </c>
      <c r="E775" s="16" t="s">
        <v>251</v>
      </c>
      <c r="F775" s="16" t="s">
        <v>25</v>
      </c>
      <c r="G775" s="16" t="s">
        <v>16</v>
      </c>
      <c r="H775" s="15" t="s">
        <v>18</v>
      </c>
      <c r="I775" s="16" t="s">
        <v>19</v>
      </c>
      <c r="J775" s="53">
        <f>J776</f>
        <v>0</v>
      </c>
    </row>
    <row r="776" spans="1:10" ht="56.25" x14ac:dyDescent="0.3">
      <c r="A776" s="64" t="s">
        <v>496</v>
      </c>
      <c r="B776" s="16" t="s">
        <v>221</v>
      </c>
      <c r="C776" s="15" t="s">
        <v>21</v>
      </c>
      <c r="D776" s="19">
        <v>13</v>
      </c>
      <c r="E776" s="16" t="s">
        <v>251</v>
      </c>
      <c r="F776" s="16" t="s">
        <v>25</v>
      </c>
      <c r="G776" s="16" t="s">
        <v>67</v>
      </c>
      <c r="H776" s="15" t="s">
        <v>18</v>
      </c>
      <c r="I776" s="16" t="s">
        <v>19</v>
      </c>
      <c r="J776" s="53">
        <f>J777</f>
        <v>0</v>
      </c>
    </row>
    <row r="777" spans="1:10" ht="37.5" x14ac:dyDescent="0.3">
      <c r="A777" s="64" t="s">
        <v>497</v>
      </c>
      <c r="B777" s="16" t="s">
        <v>221</v>
      </c>
      <c r="C777" s="15" t="s">
        <v>21</v>
      </c>
      <c r="D777" s="19">
        <v>13</v>
      </c>
      <c r="E777" s="16" t="s">
        <v>251</v>
      </c>
      <c r="F777" s="16" t="s">
        <v>25</v>
      </c>
      <c r="G777" s="16" t="s">
        <v>67</v>
      </c>
      <c r="H777" s="15" t="s">
        <v>495</v>
      </c>
      <c r="I777" s="16" t="s">
        <v>19</v>
      </c>
      <c r="J777" s="53">
        <f>J778</f>
        <v>0</v>
      </c>
    </row>
    <row r="778" spans="1:10" ht="37.5" x14ac:dyDescent="0.3">
      <c r="A778" s="41" t="s">
        <v>34</v>
      </c>
      <c r="B778" s="16" t="s">
        <v>221</v>
      </c>
      <c r="C778" s="15" t="s">
        <v>21</v>
      </c>
      <c r="D778" s="19">
        <v>13</v>
      </c>
      <c r="E778" s="16" t="s">
        <v>251</v>
      </c>
      <c r="F778" s="16" t="s">
        <v>25</v>
      </c>
      <c r="G778" s="16" t="s">
        <v>67</v>
      </c>
      <c r="H778" s="15" t="s">
        <v>495</v>
      </c>
      <c r="I778" s="16" t="s">
        <v>35</v>
      </c>
      <c r="J778" s="53">
        <v>0</v>
      </c>
    </row>
    <row r="779" spans="1:10" ht="56.25" x14ac:dyDescent="0.3">
      <c r="A779" s="41" t="s">
        <v>590</v>
      </c>
      <c r="B779" s="16" t="s">
        <v>221</v>
      </c>
      <c r="C779" s="15" t="s">
        <v>21</v>
      </c>
      <c r="D779" s="19">
        <v>13</v>
      </c>
      <c r="E779" s="16" t="s">
        <v>85</v>
      </c>
      <c r="F779" s="15" t="s">
        <v>17</v>
      </c>
      <c r="G779" s="16" t="s">
        <v>16</v>
      </c>
      <c r="H779" s="15" t="s">
        <v>18</v>
      </c>
      <c r="I779" s="16" t="s">
        <v>19</v>
      </c>
      <c r="J779" s="53">
        <f>J780</f>
        <v>99</v>
      </c>
    </row>
    <row r="780" spans="1:10" ht="56.25" x14ac:dyDescent="0.3">
      <c r="A780" s="41" t="s">
        <v>589</v>
      </c>
      <c r="B780" s="16" t="s">
        <v>221</v>
      </c>
      <c r="C780" s="15" t="s">
        <v>21</v>
      </c>
      <c r="D780" s="19">
        <v>13</v>
      </c>
      <c r="E780" s="16" t="s">
        <v>85</v>
      </c>
      <c r="F780" s="15" t="s">
        <v>17</v>
      </c>
      <c r="G780" s="16" t="s">
        <v>21</v>
      </c>
      <c r="H780" s="15" t="s">
        <v>18</v>
      </c>
      <c r="I780" s="16" t="s">
        <v>19</v>
      </c>
      <c r="J780" s="53">
        <f>J781</f>
        <v>99</v>
      </c>
    </row>
    <row r="781" spans="1:10" ht="37.5" x14ac:dyDescent="0.3">
      <c r="A781" s="41" t="s">
        <v>497</v>
      </c>
      <c r="B781" s="16" t="s">
        <v>221</v>
      </c>
      <c r="C781" s="15" t="s">
        <v>21</v>
      </c>
      <c r="D781" s="19">
        <v>13</v>
      </c>
      <c r="E781" s="16" t="s">
        <v>85</v>
      </c>
      <c r="F781" s="15" t="s">
        <v>17</v>
      </c>
      <c r="G781" s="16" t="s">
        <v>21</v>
      </c>
      <c r="H781" s="15" t="s">
        <v>495</v>
      </c>
      <c r="I781" s="16" t="s">
        <v>19</v>
      </c>
      <c r="J781" s="53">
        <f>J782</f>
        <v>99</v>
      </c>
    </row>
    <row r="782" spans="1:10" ht="37.5" x14ac:dyDescent="0.3">
      <c r="A782" s="41" t="s">
        <v>34</v>
      </c>
      <c r="B782" s="16" t="s">
        <v>221</v>
      </c>
      <c r="C782" s="15" t="s">
        <v>21</v>
      </c>
      <c r="D782" s="19">
        <v>13</v>
      </c>
      <c r="E782" s="16" t="s">
        <v>85</v>
      </c>
      <c r="F782" s="15" t="s">
        <v>17</v>
      </c>
      <c r="G782" s="16" t="s">
        <v>21</v>
      </c>
      <c r="H782" s="15" t="s">
        <v>495</v>
      </c>
      <c r="I782" s="16" t="s">
        <v>35</v>
      </c>
      <c r="J782" s="53">
        <v>99</v>
      </c>
    </row>
    <row r="783" spans="1:10" ht="37.5" x14ac:dyDescent="0.3">
      <c r="A783" s="41" t="s">
        <v>368</v>
      </c>
      <c r="B783" s="16" t="s">
        <v>221</v>
      </c>
      <c r="C783" s="15" t="s">
        <v>21</v>
      </c>
      <c r="D783" s="15" t="s">
        <v>71</v>
      </c>
      <c r="E783" s="16" t="s">
        <v>366</v>
      </c>
      <c r="F783" s="15" t="s">
        <v>82</v>
      </c>
      <c r="G783" s="16" t="s">
        <v>16</v>
      </c>
      <c r="H783" s="15" t="s">
        <v>18</v>
      </c>
      <c r="I783" s="16" t="s">
        <v>19</v>
      </c>
      <c r="J783" s="53">
        <f>J784</f>
        <v>0</v>
      </c>
    </row>
    <row r="784" spans="1:10" ht="37.5" x14ac:dyDescent="0.3">
      <c r="A784" s="41" t="s">
        <v>34</v>
      </c>
      <c r="B784" s="16" t="s">
        <v>221</v>
      </c>
      <c r="C784" s="15" t="s">
        <v>21</v>
      </c>
      <c r="D784" s="15" t="s">
        <v>71</v>
      </c>
      <c r="E784" s="16" t="s">
        <v>366</v>
      </c>
      <c r="F784" s="15" t="s">
        <v>82</v>
      </c>
      <c r="G784" s="16" t="s">
        <v>16</v>
      </c>
      <c r="H784" s="15" t="s">
        <v>367</v>
      </c>
      <c r="I784" s="16" t="s">
        <v>35</v>
      </c>
      <c r="J784" s="53">
        <v>0</v>
      </c>
    </row>
    <row r="785" spans="1:10" x14ac:dyDescent="0.3">
      <c r="A785" s="60" t="s">
        <v>74</v>
      </c>
      <c r="B785" s="13" t="s">
        <v>221</v>
      </c>
      <c r="C785" s="19" t="s">
        <v>51</v>
      </c>
      <c r="D785" s="12" t="s">
        <v>16</v>
      </c>
      <c r="E785" s="18" t="s">
        <v>16</v>
      </c>
      <c r="F785" s="13" t="s">
        <v>17</v>
      </c>
      <c r="G785" s="13" t="s">
        <v>16</v>
      </c>
      <c r="H785" s="12" t="s">
        <v>18</v>
      </c>
      <c r="I785" s="13" t="s">
        <v>19</v>
      </c>
      <c r="J785" s="52">
        <f t="shared" ref="J785:J787" si="23">J786</f>
        <v>1125.5</v>
      </c>
    </row>
    <row r="786" spans="1:10" x14ac:dyDescent="0.3">
      <c r="A786" s="41" t="s">
        <v>75</v>
      </c>
      <c r="B786" s="16" t="s">
        <v>221</v>
      </c>
      <c r="C786" s="19" t="s">
        <v>51</v>
      </c>
      <c r="D786" s="16" t="s">
        <v>97</v>
      </c>
      <c r="E786" s="19" t="s">
        <v>16</v>
      </c>
      <c r="F786" s="16" t="s">
        <v>17</v>
      </c>
      <c r="G786" s="16" t="s">
        <v>16</v>
      </c>
      <c r="H786" s="15" t="s">
        <v>18</v>
      </c>
      <c r="I786" s="16" t="s">
        <v>19</v>
      </c>
      <c r="J786" s="53">
        <f t="shared" si="23"/>
        <v>1125.5</v>
      </c>
    </row>
    <row r="787" spans="1:10" ht="75" x14ac:dyDescent="0.3">
      <c r="A787" s="58" t="s">
        <v>292</v>
      </c>
      <c r="B787" s="16" t="s">
        <v>221</v>
      </c>
      <c r="C787" s="19" t="s">
        <v>51</v>
      </c>
      <c r="D787" s="16" t="s">
        <v>97</v>
      </c>
      <c r="E787" s="19" t="s">
        <v>51</v>
      </c>
      <c r="F787" s="16" t="s">
        <v>17</v>
      </c>
      <c r="G787" s="16" t="s">
        <v>16</v>
      </c>
      <c r="H787" s="15" t="s">
        <v>18</v>
      </c>
      <c r="I787" s="16" t="s">
        <v>19</v>
      </c>
      <c r="J787" s="53">
        <f t="shared" si="23"/>
        <v>1125.5</v>
      </c>
    </row>
    <row r="788" spans="1:10" ht="37.5" x14ac:dyDescent="0.3">
      <c r="A788" s="58" t="s">
        <v>261</v>
      </c>
      <c r="B788" s="16" t="s">
        <v>221</v>
      </c>
      <c r="C788" s="19" t="s">
        <v>51</v>
      </c>
      <c r="D788" s="16" t="s">
        <v>97</v>
      </c>
      <c r="E788" s="19" t="s">
        <v>51</v>
      </c>
      <c r="F788" s="16" t="s">
        <v>9</v>
      </c>
      <c r="G788" s="16" t="s">
        <v>16</v>
      </c>
      <c r="H788" s="15" t="s">
        <v>18</v>
      </c>
      <c r="I788" s="16" t="s">
        <v>19</v>
      </c>
      <c r="J788" s="53">
        <f>J789+J792</f>
        <v>1125.5</v>
      </c>
    </row>
    <row r="789" spans="1:10" ht="37.5" x14ac:dyDescent="0.3">
      <c r="A789" s="58" t="s">
        <v>313</v>
      </c>
      <c r="B789" s="16" t="s">
        <v>221</v>
      </c>
      <c r="C789" s="19" t="s">
        <v>51</v>
      </c>
      <c r="D789" s="16" t="s">
        <v>97</v>
      </c>
      <c r="E789" s="19" t="s">
        <v>51</v>
      </c>
      <c r="F789" s="16" t="s">
        <v>9</v>
      </c>
      <c r="G789" s="16" t="s">
        <v>21</v>
      </c>
      <c r="H789" s="15" t="s">
        <v>18</v>
      </c>
      <c r="I789" s="16" t="s">
        <v>19</v>
      </c>
      <c r="J789" s="53">
        <f>J790</f>
        <v>429.7</v>
      </c>
    </row>
    <row r="790" spans="1:10" ht="37.5" x14ac:dyDescent="0.3">
      <c r="A790" s="41" t="s">
        <v>288</v>
      </c>
      <c r="B790" s="16" t="s">
        <v>221</v>
      </c>
      <c r="C790" s="19" t="s">
        <v>51</v>
      </c>
      <c r="D790" s="16" t="s">
        <v>97</v>
      </c>
      <c r="E790" s="19" t="s">
        <v>51</v>
      </c>
      <c r="F790" s="16" t="s">
        <v>9</v>
      </c>
      <c r="G790" s="16" t="s">
        <v>21</v>
      </c>
      <c r="H790" s="15" t="s">
        <v>234</v>
      </c>
      <c r="I790" s="16" t="s">
        <v>19</v>
      </c>
      <c r="J790" s="53">
        <f>J791</f>
        <v>429.7</v>
      </c>
    </row>
    <row r="791" spans="1:10" ht="37.5" x14ac:dyDescent="0.3">
      <c r="A791" s="41" t="s">
        <v>34</v>
      </c>
      <c r="B791" s="16" t="s">
        <v>221</v>
      </c>
      <c r="C791" s="19" t="s">
        <v>51</v>
      </c>
      <c r="D791" s="16" t="s">
        <v>97</v>
      </c>
      <c r="E791" s="19" t="s">
        <v>51</v>
      </c>
      <c r="F791" s="16" t="s">
        <v>9</v>
      </c>
      <c r="G791" s="16" t="s">
        <v>21</v>
      </c>
      <c r="H791" s="15" t="s">
        <v>234</v>
      </c>
      <c r="I791" s="16" t="s">
        <v>35</v>
      </c>
      <c r="J791" s="53">
        <v>429.7</v>
      </c>
    </row>
    <row r="792" spans="1:10" ht="37.5" x14ac:dyDescent="0.3">
      <c r="A792" s="58" t="s">
        <v>314</v>
      </c>
      <c r="B792" s="16" t="s">
        <v>221</v>
      </c>
      <c r="C792" s="19" t="s">
        <v>51</v>
      </c>
      <c r="D792" s="16" t="s">
        <v>97</v>
      </c>
      <c r="E792" s="19" t="s">
        <v>51</v>
      </c>
      <c r="F792" s="16" t="s">
        <v>9</v>
      </c>
      <c r="G792" s="16" t="s">
        <v>42</v>
      </c>
      <c r="H792" s="15" t="s">
        <v>18</v>
      </c>
      <c r="I792" s="16" t="s">
        <v>19</v>
      </c>
      <c r="J792" s="53">
        <f>J793</f>
        <v>695.8</v>
      </c>
    </row>
    <row r="793" spans="1:10" ht="37.5" x14ac:dyDescent="0.3">
      <c r="A793" s="41" t="s">
        <v>288</v>
      </c>
      <c r="B793" s="16" t="s">
        <v>221</v>
      </c>
      <c r="C793" s="19" t="s">
        <v>51</v>
      </c>
      <c r="D793" s="16" t="s">
        <v>97</v>
      </c>
      <c r="E793" s="19" t="s">
        <v>51</v>
      </c>
      <c r="F793" s="16" t="s">
        <v>9</v>
      </c>
      <c r="G793" s="16" t="s">
        <v>42</v>
      </c>
      <c r="H793" s="15" t="s">
        <v>234</v>
      </c>
      <c r="I793" s="16" t="s">
        <v>19</v>
      </c>
      <c r="J793" s="53">
        <f>J794</f>
        <v>695.8</v>
      </c>
    </row>
    <row r="794" spans="1:10" ht="37.5" x14ac:dyDescent="0.3">
      <c r="A794" s="41" t="s">
        <v>34</v>
      </c>
      <c r="B794" s="16" t="s">
        <v>221</v>
      </c>
      <c r="C794" s="15" t="s">
        <v>51</v>
      </c>
      <c r="D794" s="16" t="s">
        <v>97</v>
      </c>
      <c r="E794" s="19" t="s">
        <v>51</v>
      </c>
      <c r="F794" s="16" t="s">
        <v>9</v>
      </c>
      <c r="G794" s="16" t="s">
        <v>42</v>
      </c>
      <c r="H794" s="15" t="s">
        <v>234</v>
      </c>
      <c r="I794" s="16" t="s">
        <v>35</v>
      </c>
      <c r="J794" s="53">
        <v>695.8</v>
      </c>
    </row>
    <row r="795" spans="1:10" x14ac:dyDescent="0.3">
      <c r="A795" s="42" t="s">
        <v>86</v>
      </c>
      <c r="B795" s="16" t="s">
        <v>221</v>
      </c>
      <c r="C795" s="12" t="s">
        <v>67</v>
      </c>
      <c r="D795" s="12" t="s">
        <v>16</v>
      </c>
      <c r="E795" s="13" t="s">
        <v>16</v>
      </c>
      <c r="F795" s="13" t="s">
        <v>17</v>
      </c>
      <c r="G795" s="13" t="s">
        <v>16</v>
      </c>
      <c r="H795" s="12" t="s">
        <v>18</v>
      </c>
      <c r="I795" s="13" t="s">
        <v>19</v>
      </c>
      <c r="J795" s="52">
        <f>J796</f>
        <v>2238.0100000000002</v>
      </c>
    </row>
    <row r="796" spans="1:10" x14ac:dyDescent="0.3">
      <c r="A796" s="41" t="s">
        <v>227</v>
      </c>
      <c r="B796" s="16" t="s">
        <v>221</v>
      </c>
      <c r="C796" s="15" t="s">
        <v>67</v>
      </c>
      <c r="D796" s="15" t="s">
        <v>23</v>
      </c>
      <c r="E796" s="16" t="s">
        <v>16</v>
      </c>
      <c r="F796" s="15" t="s">
        <v>17</v>
      </c>
      <c r="G796" s="16" t="s">
        <v>16</v>
      </c>
      <c r="H796" s="15" t="s">
        <v>18</v>
      </c>
      <c r="I796" s="16" t="s">
        <v>19</v>
      </c>
      <c r="J796" s="53">
        <f>J797</f>
        <v>2238.0100000000002</v>
      </c>
    </row>
    <row r="797" spans="1:10" ht="75" x14ac:dyDescent="0.3">
      <c r="A797" s="41" t="s">
        <v>273</v>
      </c>
      <c r="B797" s="16" t="s">
        <v>221</v>
      </c>
      <c r="C797" s="15" t="s">
        <v>67</v>
      </c>
      <c r="D797" s="15" t="s">
        <v>23</v>
      </c>
      <c r="E797" s="16" t="s">
        <v>52</v>
      </c>
      <c r="F797" s="15" t="s">
        <v>17</v>
      </c>
      <c r="G797" s="16" t="s">
        <v>16</v>
      </c>
      <c r="H797" s="15" t="s">
        <v>18</v>
      </c>
      <c r="I797" s="16" t="s">
        <v>19</v>
      </c>
      <c r="J797" s="53">
        <f>J805+J798</f>
        <v>2238.0100000000002</v>
      </c>
    </row>
    <row r="798" spans="1:10" ht="37.5" x14ac:dyDescent="0.3">
      <c r="A798" s="41" t="s">
        <v>275</v>
      </c>
      <c r="B798" s="16" t="s">
        <v>221</v>
      </c>
      <c r="C798" s="15" t="s">
        <v>67</v>
      </c>
      <c r="D798" s="15" t="s">
        <v>23</v>
      </c>
      <c r="E798" s="16" t="s">
        <v>52</v>
      </c>
      <c r="F798" s="16" t="s">
        <v>82</v>
      </c>
      <c r="G798" s="16" t="s">
        <v>16</v>
      </c>
      <c r="H798" s="15" t="s">
        <v>18</v>
      </c>
      <c r="I798" s="16" t="s">
        <v>19</v>
      </c>
      <c r="J798" s="53">
        <f>J802+J799</f>
        <v>1132.81</v>
      </c>
    </row>
    <row r="799" spans="1:10" x14ac:dyDescent="0.3">
      <c r="A799" s="41" t="s">
        <v>240</v>
      </c>
      <c r="B799" s="16" t="s">
        <v>221</v>
      </c>
      <c r="C799" s="15" t="s">
        <v>67</v>
      </c>
      <c r="D799" s="15" t="s">
        <v>23</v>
      </c>
      <c r="E799" s="16" t="s">
        <v>52</v>
      </c>
      <c r="F799" s="16" t="s">
        <v>82</v>
      </c>
      <c r="G799" s="16" t="s">
        <v>42</v>
      </c>
      <c r="H799" s="15" t="s">
        <v>18</v>
      </c>
      <c r="I799" s="16" t="s">
        <v>19</v>
      </c>
      <c r="J799" s="53">
        <f>J800</f>
        <v>159.06</v>
      </c>
    </row>
    <row r="800" spans="1:10" x14ac:dyDescent="0.3">
      <c r="A800" s="41" t="s">
        <v>279</v>
      </c>
      <c r="B800" s="16" t="s">
        <v>221</v>
      </c>
      <c r="C800" s="15" t="s">
        <v>67</v>
      </c>
      <c r="D800" s="15" t="s">
        <v>23</v>
      </c>
      <c r="E800" s="16" t="s">
        <v>52</v>
      </c>
      <c r="F800" s="16" t="s">
        <v>82</v>
      </c>
      <c r="G800" s="16" t="s">
        <v>42</v>
      </c>
      <c r="H800" s="15" t="s">
        <v>215</v>
      </c>
      <c r="I800" s="16" t="s">
        <v>19</v>
      </c>
      <c r="J800" s="53">
        <f>J801</f>
        <v>159.06</v>
      </c>
    </row>
    <row r="801" spans="1:10" ht="37.5" x14ac:dyDescent="0.3">
      <c r="A801" s="41" t="s">
        <v>34</v>
      </c>
      <c r="B801" s="16" t="s">
        <v>221</v>
      </c>
      <c r="C801" s="15" t="s">
        <v>67</v>
      </c>
      <c r="D801" s="15" t="s">
        <v>23</v>
      </c>
      <c r="E801" s="16" t="s">
        <v>52</v>
      </c>
      <c r="F801" s="16" t="s">
        <v>82</v>
      </c>
      <c r="G801" s="16" t="s">
        <v>42</v>
      </c>
      <c r="H801" s="15" t="s">
        <v>215</v>
      </c>
      <c r="I801" s="16" t="s">
        <v>35</v>
      </c>
      <c r="J801" s="53">
        <v>159.06</v>
      </c>
    </row>
    <row r="802" spans="1:10" x14ac:dyDescent="0.3">
      <c r="A802" s="41" t="s">
        <v>241</v>
      </c>
      <c r="B802" s="16" t="s">
        <v>221</v>
      </c>
      <c r="C802" s="15" t="s">
        <v>67</v>
      </c>
      <c r="D802" s="15" t="s">
        <v>23</v>
      </c>
      <c r="E802" s="16" t="s">
        <v>52</v>
      </c>
      <c r="F802" s="16" t="s">
        <v>82</v>
      </c>
      <c r="G802" s="16" t="s">
        <v>51</v>
      </c>
      <c r="H802" s="15" t="s">
        <v>18</v>
      </c>
      <c r="I802" s="16" t="s">
        <v>19</v>
      </c>
      <c r="J802" s="53">
        <f t="shared" ref="J802:J803" si="24">J803</f>
        <v>973.75</v>
      </c>
    </row>
    <row r="803" spans="1:10" x14ac:dyDescent="0.3">
      <c r="A803" s="41" t="s">
        <v>216</v>
      </c>
      <c r="B803" s="16" t="s">
        <v>221</v>
      </c>
      <c r="C803" s="15" t="s">
        <v>67</v>
      </c>
      <c r="D803" s="15" t="s">
        <v>23</v>
      </c>
      <c r="E803" s="16" t="s">
        <v>52</v>
      </c>
      <c r="F803" s="16" t="s">
        <v>82</v>
      </c>
      <c r="G803" s="16" t="s">
        <v>51</v>
      </c>
      <c r="H803" s="15" t="s">
        <v>217</v>
      </c>
      <c r="I803" s="16" t="s">
        <v>19</v>
      </c>
      <c r="J803" s="53">
        <f t="shared" si="24"/>
        <v>973.75</v>
      </c>
    </row>
    <row r="804" spans="1:10" ht="37.5" x14ac:dyDescent="0.3">
      <c r="A804" s="41" t="s">
        <v>34</v>
      </c>
      <c r="B804" s="16" t="s">
        <v>221</v>
      </c>
      <c r="C804" s="15" t="s">
        <v>67</v>
      </c>
      <c r="D804" s="15" t="s">
        <v>23</v>
      </c>
      <c r="E804" s="16" t="s">
        <v>52</v>
      </c>
      <c r="F804" s="16" t="s">
        <v>82</v>
      </c>
      <c r="G804" s="16" t="s">
        <v>51</v>
      </c>
      <c r="H804" s="15" t="s">
        <v>217</v>
      </c>
      <c r="I804" s="16" t="s">
        <v>35</v>
      </c>
      <c r="J804" s="53">
        <v>973.75</v>
      </c>
    </row>
    <row r="805" spans="1:10" ht="37.5" x14ac:dyDescent="0.3">
      <c r="A805" s="41" t="s">
        <v>237</v>
      </c>
      <c r="B805" s="16" t="s">
        <v>221</v>
      </c>
      <c r="C805" s="15" t="s">
        <v>67</v>
      </c>
      <c r="D805" s="15" t="s">
        <v>23</v>
      </c>
      <c r="E805" s="16" t="s">
        <v>52</v>
      </c>
      <c r="F805" s="15" t="s">
        <v>9</v>
      </c>
      <c r="G805" s="16" t="s">
        <v>16</v>
      </c>
      <c r="H805" s="15" t="s">
        <v>18</v>
      </c>
      <c r="I805" s="16" t="s">
        <v>19</v>
      </c>
      <c r="J805" s="53">
        <f t="shared" ref="J805:J807" si="25">J806</f>
        <v>1105.2</v>
      </c>
    </row>
    <row r="806" spans="1:10" ht="37.5" x14ac:dyDescent="0.3">
      <c r="A806" s="41" t="s">
        <v>274</v>
      </c>
      <c r="B806" s="16" t="s">
        <v>221</v>
      </c>
      <c r="C806" s="15" t="s">
        <v>67</v>
      </c>
      <c r="D806" s="15" t="s">
        <v>23</v>
      </c>
      <c r="E806" s="16" t="s">
        <v>52</v>
      </c>
      <c r="F806" s="16" t="s">
        <v>9</v>
      </c>
      <c r="G806" s="16" t="s">
        <v>21</v>
      </c>
      <c r="H806" s="15" t="s">
        <v>18</v>
      </c>
      <c r="I806" s="16" t="s">
        <v>19</v>
      </c>
      <c r="J806" s="53">
        <f t="shared" si="25"/>
        <v>1105.2</v>
      </c>
    </row>
    <row r="807" spans="1:10" x14ac:dyDescent="0.3">
      <c r="A807" s="41" t="s">
        <v>277</v>
      </c>
      <c r="B807" s="16" t="s">
        <v>221</v>
      </c>
      <c r="C807" s="15" t="s">
        <v>67</v>
      </c>
      <c r="D807" s="15" t="s">
        <v>23</v>
      </c>
      <c r="E807" s="16" t="s">
        <v>52</v>
      </c>
      <c r="F807" s="16" t="s">
        <v>9</v>
      </c>
      <c r="G807" s="16" t="s">
        <v>21</v>
      </c>
      <c r="H807" s="15" t="s">
        <v>213</v>
      </c>
      <c r="I807" s="16" t="s">
        <v>19</v>
      </c>
      <c r="J807" s="53">
        <f t="shared" si="25"/>
        <v>1105.2</v>
      </c>
    </row>
    <row r="808" spans="1:10" ht="37.5" x14ac:dyDescent="0.3">
      <c r="A808" s="41" t="s">
        <v>34</v>
      </c>
      <c r="B808" s="16" t="s">
        <v>221</v>
      </c>
      <c r="C808" s="15" t="s">
        <v>67</v>
      </c>
      <c r="D808" s="15" t="s">
        <v>23</v>
      </c>
      <c r="E808" s="16" t="s">
        <v>52</v>
      </c>
      <c r="F808" s="16" t="s">
        <v>9</v>
      </c>
      <c r="G808" s="16" t="s">
        <v>21</v>
      </c>
      <c r="H808" s="15" t="s">
        <v>213</v>
      </c>
      <c r="I808" s="16" t="s">
        <v>35</v>
      </c>
      <c r="J808" s="53">
        <v>1105.2</v>
      </c>
    </row>
    <row r="809" spans="1:10" ht="50.25" x14ac:dyDescent="0.3">
      <c r="A809" s="97" t="s">
        <v>354</v>
      </c>
      <c r="B809" s="13" t="s">
        <v>222</v>
      </c>
      <c r="C809" s="12" t="s">
        <v>16</v>
      </c>
      <c r="D809" s="12" t="s">
        <v>16</v>
      </c>
      <c r="E809" s="13" t="s">
        <v>16</v>
      </c>
      <c r="F809" s="12" t="s">
        <v>17</v>
      </c>
      <c r="G809" s="13" t="s">
        <v>16</v>
      </c>
      <c r="H809" s="12" t="s">
        <v>18</v>
      </c>
      <c r="I809" s="13" t="s">
        <v>19</v>
      </c>
      <c r="J809" s="52">
        <f>J810+J842+J848+J855+J870</f>
        <v>10986.52</v>
      </c>
    </row>
    <row r="810" spans="1:10" x14ac:dyDescent="0.3">
      <c r="A810" s="64" t="s">
        <v>20</v>
      </c>
      <c r="B810" s="16" t="s">
        <v>222</v>
      </c>
      <c r="C810" s="15" t="s">
        <v>21</v>
      </c>
      <c r="D810" s="15" t="s">
        <v>16</v>
      </c>
      <c r="E810" s="16" t="s">
        <v>16</v>
      </c>
      <c r="F810" s="15" t="s">
        <v>17</v>
      </c>
      <c r="G810" s="16" t="s">
        <v>16</v>
      </c>
      <c r="H810" s="15" t="s">
        <v>18</v>
      </c>
      <c r="I810" s="16" t="s">
        <v>19</v>
      </c>
      <c r="J810" s="53">
        <f>J811+J824</f>
        <v>3754.44</v>
      </c>
    </row>
    <row r="811" spans="1:10" ht="56.25" x14ac:dyDescent="0.3">
      <c r="A811" s="41" t="s">
        <v>44</v>
      </c>
      <c r="B811" s="16" t="s">
        <v>222</v>
      </c>
      <c r="C811" s="15" t="s">
        <v>21</v>
      </c>
      <c r="D811" s="16" t="s">
        <v>51</v>
      </c>
      <c r="E811" s="19" t="s">
        <v>16</v>
      </c>
      <c r="F811" s="16" t="s">
        <v>17</v>
      </c>
      <c r="G811" s="16" t="s">
        <v>16</v>
      </c>
      <c r="H811" s="15" t="s">
        <v>18</v>
      </c>
      <c r="I811" s="16" t="s">
        <v>19</v>
      </c>
      <c r="J811" s="53">
        <f>J812+J820</f>
        <v>3626.9900000000002</v>
      </c>
    </row>
    <row r="812" spans="1:10" ht="37.5" x14ac:dyDescent="0.3">
      <c r="A812" s="41" t="s">
        <v>45</v>
      </c>
      <c r="B812" s="16" t="s">
        <v>222</v>
      </c>
      <c r="C812" s="15" t="s">
        <v>21</v>
      </c>
      <c r="D812" s="16" t="s">
        <v>51</v>
      </c>
      <c r="E812" s="16" t="s">
        <v>43</v>
      </c>
      <c r="F812" s="16" t="s">
        <v>17</v>
      </c>
      <c r="G812" s="16" t="s">
        <v>16</v>
      </c>
      <c r="H812" s="15" t="s">
        <v>18</v>
      </c>
      <c r="I812" s="16" t="s">
        <v>19</v>
      </c>
      <c r="J812" s="53">
        <f>J813</f>
        <v>3573.8900000000003</v>
      </c>
    </row>
    <row r="813" spans="1:10" ht="37.5" x14ac:dyDescent="0.3">
      <c r="A813" s="41" t="s">
        <v>46</v>
      </c>
      <c r="B813" s="16" t="s">
        <v>222</v>
      </c>
      <c r="C813" s="15" t="s">
        <v>21</v>
      </c>
      <c r="D813" s="16" t="s">
        <v>51</v>
      </c>
      <c r="E813" s="14">
        <v>51</v>
      </c>
      <c r="F813" s="14">
        <v>2</v>
      </c>
      <c r="G813" s="16" t="s">
        <v>16</v>
      </c>
      <c r="H813" s="15" t="s">
        <v>18</v>
      </c>
      <c r="I813" s="16" t="s">
        <v>19</v>
      </c>
      <c r="J813" s="53">
        <f>J814+J818</f>
        <v>3573.8900000000003</v>
      </c>
    </row>
    <row r="814" spans="1:10" x14ac:dyDescent="0.3">
      <c r="A814" s="41" t="s">
        <v>32</v>
      </c>
      <c r="B814" s="16" t="s">
        <v>222</v>
      </c>
      <c r="C814" s="15" t="s">
        <v>21</v>
      </c>
      <c r="D814" s="16" t="s">
        <v>51</v>
      </c>
      <c r="E814" s="14">
        <v>51</v>
      </c>
      <c r="F814" s="14">
        <v>2</v>
      </c>
      <c r="G814" s="16" t="s">
        <v>16</v>
      </c>
      <c r="H814" s="15" t="s">
        <v>27</v>
      </c>
      <c r="I814" s="16" t="s">
        <v>19</v>
      </c>
      <c r="J814" s="53">
        <f>J815+J816+J817</f>
        <v>562.59</v>
      </c>
    </row>
    <row r="815" spans="1:10" ht="75" x14ac:dyDescent="0.3">
      <c r="A815" s="41" t="s">
        <v>33</v>
      </c>
      <c r="B815" s="16" t="s">
        <v>222</v>
      </c>
      <c r="C815" s="15" t="s">
        <v>21</v>
      </c>
      <c r="D815" s="16" t="s">
        <v>51</v>
      </c>
      <c r="E815" s="14">
        <v>51</v>
      </c>
      <c r="F815" s="14">
        <v>2</v>
      </c>
      <c r="G815" s="16" t="s">
        <v>16</v>
      </c>
      <c r="H815" s="15" t="s">
        <v>27</v>
      </c>
      <c r="I815" s="16" t="s">
        <v>28</v>
      </c>
      <c r="J815" s="53">
        <v>60.94</v>
      </c>
    </row>
    <row r="816" spans="1:10" ht="37.5" x14ac:dyDescent="0.3">
      <c r="A816" s="41" t="s">
        <v>34</v>
      </c>
      <c r="B816" s="16" t="s">
        <v>222</v>
      </c>
      <c r="C816" s="15" t="s">
        <v>21</v>
      </c>
      <c r="D816" s="16" t="s">
        <v>51</v>
      </c>
      <c r="E816" s="14">
        <v>51</v>
      </c>
      <c r="F816" s="14">
        <v>2</v>
      </c>
      <c r="G816" s="16" t="s">
        <v>16</v>
      </c>
      <c r="H816" s="15" t="s">
        <v>27</v>
      </c>
      <c r="I816" s="16" t="s">
        <v>35</v>
      </c>
      <c r="J816" s="53">
        <v>491.31</v>
      </c>
    </row>
    <row r="817" spans="1:10" x14ac:dyDescent="0.3">
      <c r="A817" s="64" t="s">
        <v>36</v>
      </c>
      <c r="B817" s="16" t="s">
        <v>222</v>
      </c>
      <c r="C817" s="15" t="s">
        <v>21</v>
      </c>
      <c r="D817" s="16" t="s">
        <v>51</v>
      </c>
      <c r="E817" s="14">
        <v>51</v>
      </c>
      <c r="F817" s="14">
        <v>2</v>
      </c>
      <c r="G817" s="16" t="s">
        <v>16</v>
      </c>
      <c r="H817" s="15" t="s">
        <v>27</v>
      </c>
      <c r="I817" s="16" t="s">
        <v>37</v>
      </c>
      <c r="J817" s="53">
        <v>10.34</v>
      </c>
    </row>
    <row r="818" spans="1:10" ht="37.5" x14ac:dyDescent="0.3">
      <c r="A818" s="41" t="s">
        <v>38</v>
      </c>
      <c r="B818" s="16" t="s">
        <v>222</v>
      </c>
      <c r="C818" s="15" t="s">
        <v>21</v>
      </c>
      <c r="D818" s="16" t="s">
        <v>51</v>
      </c>
      <c r="E818" s="14">
        <v>51</v>
      </c>
      <c r="F818" s="14">
        <v>2</v>
      </c>
      <c r="G818" s="16" t="s">
        <v>16</v>
      </c>
      <c r="H818" s="15" t="s">
        <v>29</v>
      </c>
      <c r="I818" s="16" t="s">
        <v>19</v>
      </c>
      <c r="J818" s="53">
        <f>J819</f>
        <v>3011.3</v>
      </c>
    </row>
    <row r="819" spans="1:10" ht="75" x14ac:dyDescent="0.3">
      <c r="A819" s="41" t="s">
        <v>33</v>
      </c>
      <c r="B819" s="16" t="s">
        <v>222</v>
      </c>
      <c r="C819" s="15" t="s">
        <v>21</v>
      </c>
      <c r="D819" s="16" t="s">
        <v>51</v>
      </c>
      <c r="E819" s="14">
        <v>51</v>
      </c>
      <c r="F819" s="14">
        <v>2</v>
      </c>
      <c r="G819" s="16" t="s">
        <v>16</v>
      </c>
      <c r="H819" s="15" t="s">
        <v>29</v>
      </c>
      <c r="I819" s="16" t="s">
        <v>28</v>
      </c>
      <c r="J819" s="53">
        <v>3011.3</v>
      </c>
    </row>
    <row r="820" spans="1:10" ht="37.5" x14ac:dyDescent="0.3">
      <c r="A820" s="70" t="s">
        <v>440</v>
      </c>
      <c r="B820" s="16" t="s">
        <v>222</v>
      </c>
      <c r="C820" s="15" t="s">
        <v>21</v>
      </c>
      <c r="D820" s="16" t="s">
        <v>51</v>
      </c>
      <c r="E820" s="14">
        <v>98</v>
      </c>
      <c r="F820" s="14">
        <v>0</v>
      </c>
      <c r="G820" s="16" t="s">
        <v>16</v>
      </c>
      <c r="H820" s="15" t="s">
        <v>18</v>
      </c>
      <c r="I820" s="16" t="s">
        <v>19</v>
      </c>
      <c r="J820" s="53">
        <f>J821</f>
        <v>53.1</v>
      </c>
    </row>
    <row r="821" spans="1:10" x14ac:dyDescent="0.3">
      <c r="A821" s="167" t="s">
        <v>457</v>
      </c>
      <c r="B821" s="16" t="s">
        <v>222</v>
      </c>
      <c r="C821" s="15" t="s">
        <v>21</v>
      </c>
      <c r="D821" s="16" t="s">
        <v>51</v>
      </c>
      <c r="E821" s="14">
        <v>98</v>
      </c>
      <c r="F821" s="14">
        <v>1</v>
      </c>
      <c r="G821" s="16" t="s">
        <v>16</v>
      </c>
      <c r="H821" s="15" t="s">
        <v>18</v>
      </c>
      <c r="I821" s="16" t="s">
        <v>19</v>
      </c>
      <c r="J821" s="53">
        <f>J822</f>
        <v>53.1</v>
      </c>
    </row>
    <row r="822" spans="1:10" ht="112.5" x14ac:dyDescent="0.3">
      <c r="A822" s="169" t="s">
        <v>1055</v>
      </c>
      <c r="B822" s="16" t="s">
        <v>222</v>
      </c>
      <c r="C822" s="15" t="s">
        <v>21</v>
      </c>
      <c r="D822" s="16" t="s">
        <v>51</v>
      </c>
      <c r="E822" s="14">
        <v>98</v>
      </c>
      <c r="F822" s="14">
        <v>1</v>
      </c>
      <c r="G822" s="16" t="s">
        <v>16</v>
      </c>
      <c r="H822" s="15" t="s">
        <v>1054</v>
      </c>
      <c r="I822" s="16" t="s">
        <v>19</v>
      </c>
      <c r="J822" s="53">
        <f>J823</f>
        <v>53.1</v>
      </c>
    </row>
    <row r="823" spans="1:10" ht="75" x14ac:dyDescent="0.3">
      <c r="A823" s="64" t="s">
        <v>33</v>
      </c>
      <c r="B823" s="16" t="s">
        <v>222</v>
      </c>
      <c r="C823" s="15" t="s">
        <v>21</v>
      </c>
      <c r="D823" s="16" t="s">
        <v>51</v>
      </c>
      <c r="E823" s="14">
        <v>98</v>
      </c>
      <c r="F823" s="14">
        <v>1</v>
      </c>
      <c r="G823" s="16" t="s">
        <v>16</v>
      </c>
      <c r="H823" s="15" t="s">
        <v>1054</v>
      </c>
      <c r="I823" s="16" t="s">
        <v>28</v>
      </c>
      <c r="J823" s="53">
        <v>53.1</v>
      </c>
    </row>
    <row r="824" spans="1:10" x14ac:dyDescent="0.3">
      <c r="A824" s="66" t="s">
        <v>39</v>
      </c>
      <c r="B824" s="13" t="s">
        <v>222</v>
      </c>
      <c r="C824" s="15" t="s">
        <v>21</v>
      </c>
      <c r="D824" s="13">
        <v>13</v>
      </c>
      <c r="E824" s="11">
        <v>0</v>
      </c>
      <c r="F824" s="11">
        <v>0</v>
      </c>
      <c r="G824" s="13" t="s">
        <v>16</v>
      </c>
      <c r="H824" s="12" t="s">
        <v>18</v>
      </c>
      <c r="I824" s="13" t="s">
        <v>19</v>
      </c>
      <c r="J824" s="52">
        <f>J831+J840+J825+J836</f>
        <v>127.44999999999999</v>
      </c>
    </row>
    <row r="825" spans="1:10" ht="37.5" x14ac:dyDescent="0.3">
      <c r="A825" s="41" t="s">
        <v>45</v>
      </c>
      <c r="B825" s="16" t="s">
        <v>222</v>
      </c>
      <c r="C825" s="15" t="s">
        <v>21</v>
      </c>
      <c r="D825" s="15">
        <v>13</v>
      </c>
      <c r="E825" s="14">
        <v>51</v>
      </c>
      <c r="F825" s="14">
        <v>0</v>
      </c>
      <c r="G825" s="15" t="s">
        <v>16</v>
      </c>
      <c r="H825" s="15" t="s">
        <v>18</v>
      </c>
      <c r="I825" s="16" t="s">
        <v>19</v>
      </c>
      <c r="J825" s="53">
        <f>J826</f>
        <v>77.449999999999989</v>
      </c>
    </row>
    <row r="826" spans="1:10" ht="37.5" x14ac:dyDescent="0.3">
      <c r="A826" s="41" t="s">
        <v>59</v>
      </c>
      <c r="B826" s="16" t="s">
        <v>222</v>
      </c>
      <c r="C826" s="15" t="s">
        <v>21</v>
      </c>
      <c r="D826" s="15">
        <v>13</v>
      </c>
      <c r="E826" s="14">
        <v>51</v>
      </c>
      <c r="F826" s="14">
        <v>5</v>
      </c>
      <c r="G826" s="16" t="s">
        <v>16</v>
      </c>
      <c r="H826" s="15" t="s">
        <v>18</v>
      </c>
      <c r="I826" s="16" t="s">
        <v>19</v>
      </c>
      <c r="J826" s="53">
        <f>J827+J829</f>
        <v>77.449999999999989</v>
      </c>
    </row>
    <row r="827" spans="1:10" x14ac:dyDescent="0.3">
      <c r="A827" s="79" t="s">
        <v>297</v>
      </c>
      <c r="B827" s="16" t="s">
        <v>222</v>
      </c>
      <c r="C827" s="15" t="s">
        <v>21</v>
      </c>
      <c r="D827" s="16">
        <v>13</v>
      </c>
      <c r="E827" s="19" t="s">
        <v>43</v>
      </c>
      <c r="F827" s="14">
        <v>5</v>
      </c>
      <c r="G827" s="16" t="s">
        <v>16</v>
      </c>
      <c r="H827" s="15" t="s">
        <v>96</v>
      </c>
      <c r="I827" s="16" t="s">
        <v>19</v>
      </c>
      <c r="J827" s="53">
        <f>J828</f>
        <v>61.3</v>
      </c>
    </row>
    <row r="828" spans="1:10" ht="37.5" x14ac:dyDescent="0.3">
      <c r="A828" s="41" t="s">
        <v>34</v>
      </c>
      <c r="B828" s="16" t="s">
        <v>222</v>
      </c>
      <c r="C828" s="15" t="s">
        <v>21</v>
      </c>
      <c r="D828" s="16">
        <v>13</v>
      </c>
      <c r="E828" s="19" t="s">
        <v>43</v>
      </c>
      <c r="F828" s="16" t="s">
        <v>11</v>
      </c>
      <c r="G828" s="16" t="s">
        <v>16</v>
      </c>
      <c r="H828" s="15" t="s">
        <v>96</v>
      </c>
      <c r="I828" s="16" t="s">
        <v>35</v>
      </c>
      <c r="J828" s="53">
        <v>61.3</v>
      </c>
    </row>
    <row r="829" spans="1:10" x14ac:dyDescent="0.3">
      <c r="A829" s="54" t="s">
        <v>62</v>
      </c>
      <c r="B829" s="16" t="s">
        <v>222</v>
      </c>
      <c r="C829" s="19" t="s">
        <v>21</v>
      </c>
      <c r="D829" s="19">
        <v>13</v>
      </c>
      <c r="E829" s="14">
        <v>51</v>
      </c>
      <c r="F829" s="14">
        <v>5</v>
      </c>
      <c r="G829" s="16" t="s">
        <v>16</v>
      </c>
      <c r="H829" s="15" t="s">
        <v>63</v>
      </c>
      <c r="I829" s="16" t="s">
        <v>19</v>
      </c>
      <c r="J829" s="53">
        <f>J830</f>
        <v>16.149999999999999</v>
      </c>
    </row>
    <row r="830" spans="1:10" ht="37.5" x14ac:dyDescent="0.3">
      <c r="A830" s="41" t="s">
        <v>34</v>
      </c>
      <c r="B830" s="16" t="s">
        <v>222</v>
      </c>
      <c r="C830" s="15" t="s">
        <v>21</v>
      </c>
      <c r="D830" s="19">
        <v>13</v>
      </c>
      <c r="E830" s="14">
        <v>51</v>
      </c>
      <c r="F830" s="14">
        <v>5</v>
      </c>
      <c r="G830" s="16" t="s">
        <v>16</v>
      </c>
      <c r="H830" s="15" t="s">
        <v>63</v>
      </c>
      <c r="I830" s="16" t="s">
        <v>35</v>
      </c>
      <c r="J830" s="53">
        <v>16.149999999999999</v>
      </c>
    </row>
    <row r="831" spans="1:10" ht="56.25" x14ac:dyDescent="0.3">
      <c r="A831" s="66" t="s">
        <v>319</v>
      </c>
      <c r="B831" s="16" t="s">
        <v>222</v>
      </c>
      <c r="C831" s="19" t="s">
        <v>21</v>
      </c>
      <c r="D831" s="19">
        <v>13</v>
      </c>
      <c r="E831" s="16" t="s">
        <v>251</v>
      </c>
      <c r="F831" s="16" t="s">
        <v>17</v>
      </c>
      <c r="G831" s="16" t="s">
        <v>16</v>
      </c>
      <c r="H831" s="15" t="s">
        <v>18</v>
      </c>
      <c r="I831" s="16" t="s">
        <v>19</v>
      </c>
      <c r="J831" s="53">
        <f>J832</f>
        <v>0</v>
      </c>
    </row>
    <row r="832" spans="1:10" ht="56.25" x14ac:dyDescent="0.3">
      <c r="A832" s="64" t="s">
        <v>482</v>
      </c>
      <c r="B832" s="16" t="s">
        <v>222</v>
      </c>
      <c r="C832" s="15" t="s">
        <v>21</v>
      </c>
      <c r="D832" s="19">
        <v>13</v>
      </c>
      <c r="E832" s="16" t="s">
        <v>251</v>
      </c>
      <c r="F832" s="16" t="s">
        <v>25</v>
      </c>
      <c r="G832" s="16" t="s">
        <v>16</v>
      </c>
      <c r="H832" s="15" t="s">
        <v>18</v>
      </c>
      <c r="I832" s="16" t="s">
        <v>19</v>
      </c>
      <c r="J832" s="53">
        <f>J833</f>
        <v>0</v>
      </c>
    </row>
    <row r="833" spans="1:10" ht="56.25" x14ac:dyDescent="0.3">
      <c r="A833" s="64" t="s">
        <v>496</v>
      </c>
      <c r="B833" s="16" t="s">
        <v>222</v>
      </c>
      <c r="C833" s="15" t="s">
        <v>21</v>
      </c>
      <c r="D833" s="19">
        <v>13</v>
      </c>
      <c r="E833" s="16" t="s">
        <v>251</v>
      </c>
      <c r="F833" s="16" t="s">
        <v>25</v>
      </c>
      <c r="G833" s="16" t="s">
        <v>67</v>
      </c>
      <c r="H833" s="15" t="s">
        <v>18</v>
      </c>
      <c r="I833" s="16" t="s">
        <v>19</v>
      </c>
      <c r="J833" s="53">
        <f>J834</f>
        <v>0</v>
      </c>
    </row>
    <row r="834" spans="1:10" ht="37.5" x14ac:dyDescent="0.3">
      <c r="A834" s="64" t="s">
        <v>497</v>
      </c>
      <c r="B834" s="16" t="s">
        <v>222</v>
      </c>
      <c r="C834" s="15" t="s">
        <v>21</v>
      </c>
      <c r="D834" s="19">
        <v>13</v>
      </c>
      <c r="E834" s="16" t="s">
        <v>251</v>
      </c>
      <c r="F834" s="16" t="s">
        <v>25</v>
      </c>
      <c r="G834" s="16" t="s">
        <v>67</v>
      </c>
      <c r="H834" s="15" t="s">
        <v>495</v>
      </c>
      <c r="I834" s="16" t="s">
        <v>19</v>
      </c>
      <c r="J834" s="53">
        <f>J835</f>
        <v>0</v>
      </c>
    </row>
    <row r="835" spans="1:10" ht="37.5" x14ac:dyDescent="0.3">
      <c r="A835" s="41" t="s">
        <v>34</v>
      </c>
      <c r="B835" s="16" t="s">
        <v>591</v>
      </c>
      <c r="C835" s="15" t="s">
        <v>21</v>
      </c>
      <c r="D835" s="19">
        <v>13</v>
      </c>
      <c r="E835" s="16" t="s">
        <v>251</v>
      </c>
      <c r="F835" s="16" t="s">
        <v>25</v>
      </c>
      <c r="G835" s="16" t="s">
        <v>67</v>
      </c>
      <c r="H835" s="15" t="s">
        <v>495</v>
      </c>
      <c r="I835" s="16" t="s">
        <v>35</v>
      </c>
      <c r="J835" s="53">
        <v>0</v>
      </c>
    </row>
    <row r="836" spans="1:10" ht="56.25" x14ac:dyDescent="0.3">
      <c r="A836" s="41" t="s">
        <v>590</v>
      </c>
      <c r="B836" s="16" t="s">
        <v>591</v>
      </c>
      <c r="C836" s="15" t="s">
        <v>21</v>
      </c>
      <c r="D836" s="19">
        <v>13</v>
      </c>
      <c r="E836" s="16" t="s">
        <v>85</v>
      </c>
      <c r="F836" s="15" t="s">
        <v>17</v>
      </c>
      <c r="G836" s="16" t="s">
        <v>16</v>
      </c>
      <c r="H836" s="15" t="s">
        <v>18</v>
      </c>
      <c r="I836" s="16" t="s">
        <v>19</v>
      </c>
      <c r="J836" s="53">
        <f>J837</f>
        <v>50</v>
      </c>
    </row>
    <row r="837" spans="1:10" ht="56.25" x14ac:dyDescent="0.3">
      <c r="A837" s="41" t="s">
        <v>589</v>
      </c>
      <c r="B837" s="16" t="s">
        <v>591</v>
      </c>
      <c r="C837" s="15" t="s">
        <v>21</v>
      </c>
      <c r="D837" s="19">
        <v>13</v>
      </c>
      <c r="E837" s="16" t="s">
        <v>85</v>
      </c>
      <c r="F837" s="15" t="s">
        <v>17</v>
      </c>
      <c r="G837" s="16" t="s">
        <v>21</v>
      </c>
      <c r="H837" s="15" t="s">
        <v>18</v>
      </c>
      <c r="I837" s="16" t="s">
        <v>19</v>
      </c>
      <c r="J837" s="53">
        <f>J838</f>
        <v>50</v>
      </c>
    </row>
    <row r="838" spans="1:10" ht="37.5" x14ac:dyDescent="0.3">
      <c r="A838" s="41" t="s">
        <v>497</v>
      </c>
      <c r="B838" s="16" t="s">
        <v>591</v>
      </c>
      <c r="C838" s="15" t="s">
        <v>21</v>
      </c>
      <c r="D838" s="19">
        <v>13</v>
      </c>
      <c r="E838" s="16" t="s">
        <v>85</v>
      </c>
      <c r="F838" s="15" t="s">
        <v>17</v>
      </c>
      <c r="G838" s="16" t="s">
        <v>21</v>
      </c>
      <c r="H838" s="15" t="s">
        <v>495</v>
      </c>
      <c r="I838" s="16" t="s">
        <v>19</v>
      </c>
      <c r="J838" s="53">
        <f>J839</f>
        <v>50</v>
      </c>
    </row>
    <row r="839" spans="1:10" ht="37.5" x14ac:dyDescent="0.3">
      <c r="A839" s="41" t="s">
        <v>34</v>
      </c>
      <c r="B839" s="16" t="s">
        <v>591</v>
      </c>
      <c r="C839" s="15" t="s">
        <v>21</v>
      </c>
      <c r="D839" s="19">
        <v>13</v>
      </c>
      <c r="E839" s="16" t="s">
        <v>85</v>
      </c>
      <c r="F839" s="15" t="s">
        <v>17</v>
      </c>
      <c r="G839" s="16" t="s">
        <v>21</v>
      </c>
      <c r="H839" s="15" t="s">
        <v>495</v>
      </c>
      <c r="I839" s="16" t="s">
        <v>35</v>
      </c>
      <c r="J839" s="53">
        <v>50</v>
      </c>
    </row>
    <row r="840" spans="1:10" ht="37.5" x14ac:dyDescent="0.3">
      <c r="A840" s="41" t="s">
        <v>368</v>
      </c>
      <c r="B840" s="16" t="s">
        <v>222</v>
      </c>
      <c r="C840" s="15" t="s">
        <v>21</v>
      </c>
      <c r="D840" s="15" t="s">
        <v>71</v>
      </c>
      <c r="E840" s="16" t="s">
        <v>366</v>
      </c>
      <c r="F840" s="15" t="s">
        <v>82</v>
      </c>
      <c r="G840" s="16" t="s">
        <v>16</v>
      </c>
      <c r="H840" s="15" t="s">
        <v>18</v>
      </c>
      <c r="I840" s="16" t="s">
        <v>19</v>
      </c>
      <c r="J840" s="53">
        <f>J841</f>
        <v>0</v>
      </c>
    </row>
    <row r="841" spans="1:10" ht="37.5" x14ac:dyDescent="0.3">
      <c r="A841" s="41" t="s">
        <v>34</v>
      </c>
      <c r="B841" s="16" t="s">
        <v>222</v>
      </c>
      <c r="C841" s="15" t="s">
        <v>21</v>
      </c>
      <c r="D841" s="15" t="s">
        <v>71</v>
      </c>
      <c r="E841" s="16" t="s">
        <v>366</v>
      </c>
      <c r="F841" s="15" t="s">
        <v>82</v>
      </c>
      <c r="G841" s="16" t="s">
        <v>16</v>
      </c>
      <c r="H841" s="15" t="s">
        <v>367</v>
      </c>
      <c r="I841" s="16" t="s">
        <v>35</v>
      </c>
      <c r="J841" s="53">
        <v>0</v>
      </c>
    </row>
    <row r="842" spans="1:10" x14ac:dyDescent="0.3">
      <c r="A842" s="42" t="s">
        <v>72</v>
      </c>
      <c r="B842" s="13" t="s">
        <v>222</v>
      </c>
      <c r="C842" s="13" t="s">
        <v>23</v>
      </c>
      <c r="D842" s="12">
        <v>0</v>
      </c>
      <c r="E842" s="11">
        <v>0</v>
      </c>
      <c r="F842" s="11">
        <v>0</v>
      </c>
      <c r="G842" s="13" t="s">
        <v>16</v>
      </c>
      <c r="H842" s="12" t="s">
        <v>18</v>
      </c>
      <c r="I842" s="13" t="s">
        <v>19</v>
      </c>
      <c r="J842" s="52">
        <f t="shared" ref="J842:J846" si="26">J843</f>
        <v>15.55</v>
      </c>
    </row>
    <row r="843" spans="1:10" ht="37.5" x14ac:dyDescent="0.3">
      <c r="A843" s="41" t="s">
        <v>369</v>
      </c>
      <c r="B843" s="16" t="s">
        <v>222</v>
      </c>
      <c r="C843" s="16" t="s">
        <v>23</v>
      </c>
      <c r="D843" s="16">
        <v>10</v>
      </c>
      <c r="E843" s="14">
        <v>0</v>
      </c>
      <c r="F843" s="14">
        <v>0</v>
      </c>
      <c r="G843" s="16" t="s">
        <v>16</v>
      </c>
      <c r="H843" s="15" t="s">
        <v>18</v>
      </c>
      <c r="I843" s="16" t="s">
        <v>19</v>
      </c>
      <c r="J843" s="53">
        <f t="shared" si="26"/>
        <v>15.55</v>
      </c>
    </row>
    <row r="844" spans="1:10" ht="75" x14ac:dyDescent="0.3">
      <c r="A844" s="58" t="s">
        <v>267</v>
      </c>
      <c r="B844" s="16" t="s">
        <v>222</v>
      </c>
      <c r="C844" s="16" t="s">
        <v>23</v>
      </c>
      <c r="D844" s="15">
        <v>10</v>
      </c>
      <c r="E844" s="19" t="s">
        <v>23</v>
      </c>
      <c r="F844" s="14">
        <v>0</v>
      </c>
      <c r="G844" s="16" t="s">
        <v>16</v>
      </c>
      <c r="H844" s="15" t="s">
        <v>18</v>
      </c>
      <c r="I844" s="16" t="s">
        <v>19</v>
      </c>
      <c r="J844" s="53">
        <f t="shared" si="26"/>
        <v>15.55</v>
      </c>
    </row>
    <row r="845" spans="1:10" ht="37.5" x14ac:dyDescent="0.3">
      <c r="A845" s="51" t="s">
        <v>177</v>
      </c>
      <c r="B845" s="16" t="s">
        <v>222</v>
      </c>
      <c r="C845" s="15" t="s">
        <v>23</v>
      </c>
      <c r="D845" s="16">
        <v>10</v>
      </c>
      <c r="E845" s="19" t="s">
        <v>23</v>
      </c>
      <c r="F845" s="16" t="s">
        <v>17</v>
      </c>
      <c r="G845" s="16" t="s">
        <v>42</v>
      </c>
      <c r="H845" s="15" t="s">
        <v>18</v>
      </c>
      <c r="I845" s="16" t="s">
        <v>19</v>
      </c>
      <c r="J845" s="53">
        <f t="shared" si="26"/>
        <v>15.55</v>
      </c>
    </row>
    <row r="846" spans="1:10" ht="75" x14ac:dyDescent="0.3">
      <c r="A846" s="73" t="s">
        <v>204</v>
      </c>
      <c r="B846" s="16" t="s">
        <v>222</v>
      </c>
      <c r="C846" s="15" t="s">
        <v>23</v>
      </c>
      <c r="D846" s="16">
        <v>10</v>
      </c>
      <c r="E846" s="19" t="s">
        <v>23</v>
      </c>
      <c r="F846" s="16" t="s">
        <v>17</v>
      </c>
      <c r="G846" s="16" t="s">
        <v>42</v>
      </c>
      <c r="H846" s="15" t="s">
        <v>360</v>
      </c>
      <c r="I846" s="16" t="s">
        <v>19</v>
      </c>
      <c r="J846" s="53">
        <f t="shared" si="26"/>
        <v>15.55</v>
      </c>
    </row>
    <row r="847" spans="1:10" ht="37.5" x14ac:dyDescent="0.3">
      <c r="A847" s="41" t="s">
        <v>34</v>
      </c>
      <c r="B847" s="16" t="s">
        <v>222</v>
      </c>
      <c r="C847" s="15" t="s">
        <v>23</v>
      </c>
      <c r="D847" s="16">
        <v>10</v>
      </c>
      <c r="E847" s="19" t="s">
        <v>23</v>
      </c>
      <c r="F847" s="16" t="s">
        <v>17</v>
      </c>
      <c r="G847" s="16" t="s">
        <v>42</v>
      </c>
      <c r="H847" s="15" t="s">
        <v>360</v>
      </c>
      <c r="I847" s="16" t="s">
        <v>35</v>
      </c>
      <c r="J847" s="53">
        <v>15.55</v>
      </c>
    </row>
    <row r="848" spans="1:10" x14ac:dyDescent="0.3">
      <c r="A848" s="60" t="s">
        <v>74</v>
      </c>
      <c r="B848" s="16" t="s">
        <v>222</v>
      </c>
      <c r="C848" s="12" t="s">
        <v>51</v>
      </c>
      <c r="D848" s="12" t="s">
        <v>16</v>
      </c>
      <c r="E848" s="18" t="s">
        <v>16</v>
      </c>
      <c r="F848" s="13" t="s">
        <v>17</v>
      </c>
      <c r="G848" s="13" t="s">
        <v>16</v>
      </c>
      <c r="H848" s="12" t="s">
        <v>18</v>
      </c>
      <c r="I848" s="13" t="s">
        <v>19</v>
      </c>
      <c r="J848" s="53">
        <f>J849</f>
        <v>734.9</v>
      </c>
    </row>
    <row r="849" spans="1:10" x14ac:dyDescent="0.3">
      <c r="A849" s="41" t="s">
        <v>75</v>
      </c>
      <c r="B849" s="16" t="s">
        <v>222</v>
      </c>
      <c r="C849" s="19" t="s">
        <v>51</v>
      </c>
      <c r="D849" s="16" t="s">
        <v>97</v>
      </c>
      <c r="E849" s="19" t="s">
        <v>16</v>
      </c>
      <c r="F849" s="16" t="s">
        <v>17</v>
      </c>
      <c r="G849" s="16" t="s">
        <v>16</v>
      </c>
      <c r="H849" s="15" t="s">
        <v>18</v>
      </c>
      <c r="I849" s="16" t="s">
        <v>19</v>
      </c>
      <c r="J849" s="53">
        <f t="shared" ref="J849" si="27">J850</f>
        <v>734.9</v>
      </c>
    </row>
    <row r="850" spans="1:10" ht="75" x14ac:dyDescent="0.3">
      <c r="A850" s="58" t="s">
        <v>292</v>
      </c>
      <c r="B850" s="16" t="s">
        <v>222</v>
      </c>
      <c r="C850" s="19" t="s">
        <v>51</v>
      </c>
      <c r="D850" s="16" t="s">
        <v>97</v>
      </c>
      <c r="E850" s="19" t="s">
        <v>51</v>
      </c>
      <c r="F850" s="16" t="s">
        <v>17</v>
      </c>
      <c r="G850" s="16" t="s">
        <v>16</v>
      </c>
      <c r="H850" s="15" t="s">
        <v>18</v>
      </c>
      <c r="I850" s="16" t="s">
        <v>19</v>
      </c>
      <c r="J850" s="53">
        <f t="shared" ref="J850:J853" si="28">J851</f>
        <v>734.9</v>
      </c>
    </row>
    <row r="851" spans="1:10" ht="37.5" x14ac:dyDescent="0.3">
      <c r="A851" s="58" t="s">
        <v>261</v>
      </c>
      <c r="B851" s="16" t="s">
        <v>222</v>
      </c>
      <c r="C851" s="19" t="s">
        <v>51</v>
      </c>
      <c r="D851" s="16" t="s">
        <v>97</v>
      </c>
      <c r="E851" s="19" t="s">
        <v>51</v>
      </c>
      <c r="F851" s="16" t="s">
        <v>9</v>
      </c>
      <c r="G851" s="16" t="s">
        <v>16</v>
      </c>
      <c r="H851" s="15" t="s">
        <v>18</v>
      </c>
      <c r="I851" s="16" t="s">
        <v>19</v>
      </c>
      <c r="J851" s="53">
        <f t="shared" si="28"/>
        <v>734.9</v>
      </c>
    </row>
    <row r="852" spans="1:10" ht="37.5" x14ac:dyDescent="0.3">
      <c r="A852" s="58" t="s">
        <v>313</v>
      </c>
      <c r="B852" s="16" t="s">
        <v>222</v>
      </c>
      <c r="C852" s="19" t="s">
        <v>51</v>
      </c>
      <c r="D852" s="16" t="s">
        <v>97</v>
      </c>
      <c r="E852" s="19" t="s">
        <v>51</v>
      </c>
      <c r="F852" s="16" t="s">
        <v>9</v>
      </c>
      <c r="G852" s="16" t="s">
        <v>21</v>
      </c>
      <c r="H852" s="15" t="s">
        <v>18</v>
      </c>
      <c r="I852" s="16" t="s">
        <v>19</v>
      </c>
      <c r="J852" s="53">
        <f t="shared" si="28"/>
        <v>734.9</v>
      </c>
    </row>
    <row r="853" spans="1:10" ht="37.5" x14ac:dyDescent="0.3">
      <c r="A853" s="41" t="s">
        <v>288</v>
      </c>
      <c r="B853" s="16" t="s">
        <v>222</v>
      </c>
      <c r="C853" s="19" t="s">
        <v>51</v>
      </c>
      <c r="D853" s="16" t="s">
        <v>97</v>
      </c>
      <c r="E853" s="19" t="s">
        <v>51</v>
      </c>
      <c r="F853" s="16" t="s">
        <v>9</v>
      </c>
      <c r="G853" s="16" t="s">
        <v>21</v>
      </c>
      <c r="H853" s="15" t="s">
        <v>234</v>
      </c>
      <c r="I853" s="16" t="s">
        <v>19</v>
      </c>
      <c r="J853" s="53">
        <f t="shared" si="28"/>
        <v>734.9</v>
      </c>
    </row>
    <row r="854" spans="1:10" ht="37.5" x14ac:dyDescent="0.3">
      <c r="A854" s="41" t="s">
        <v>34</v>
      </c>
      <c r="B854" s="16" t="s">
        <v>222</v>
      </c>
      <c r="C854" s="15" t="s">
        <v>51</v>
      </c>
      <c r="D854" s="16" t="s">
        <v>97</v>
      </c>
      <c r="E854" s="19" t="s">
        <v>51</v>
      </c>
      <c r="F854" s="16" t="s">
        <v>9</v>
      </c>
      <c r="G854" s="16" t="s">
        <v>21</v>
      </c>
      <c r="H854" s="15" t="s">
        <v>234</v>
      </c>
      <c r="I854" s="16" t="s">
        <v>35</v>
      </c>
      <c r="J854" s="53">
        <v>734.9</v>
      </c>
    </row>
    <row r="855" spans="1:10" x14ac:dyDescent="0.3">
      <c r="A855" s="42" t="s">
        <v>86</v>
      </c>
      <c r="B855" s="16" t="s">
        <v>222</v>
      </c>
      <c r="C855" s="12" t="s">
        <v>67</v>
      </c>
      <c r="D855" s="12" t="s">
        <v>16</v>
      </c>
      <c r="E855" s="13" t="s">
        <v>16</v>
      </c>
      <c r="F855" s="13" t="s">
        <v>17</v>
      </c>
      <c r="G855" s="13" t="s">
        <v>16</v>
      </c>
      <c r="H855" s="12" t="s">
        <v>18</v>
      </c>
      <c r="I855" s="13" t="s">
        <v>19</v>
      </c>
      <c r="J855" s="53">
        <f>J856</f>
        <v>5981.63</v>
      </c>
    </row>
    <row r="856" spans="1:10" x14ac:dyDescent="0.3">
      <c r="A856" s="42" t="s">
        <v>227</v>
      </c>
      <c r="B856" s="13" t="s">
        <v>222</v>
      </c>
      <c r="C856" s="12" t="s">
        <v>67</v>
      </c>
      <c r="D856" s="12" t="s">
        <v>23</v>
      </c>
      <c r="E856" s="13" t="s">
        <v>16</v>
      </c>
      <c r="F856" s="12" t="s">
        <v>17</v>
      </c>
      <c r="G856" s="13" t="s">
        <v>16</v>
      </c>
      <c r="H856" s="12" t="s">
        <v>18</v>
      </c>
      <c r="I856" s="13" t="s">
        <v>19</v>
      </c>
      <c r="J856" s="52">
        <f>J857+J866</f>
        <v>5981.63</v>
      </c>
    </row>
    <row r="857" spans="1:10" ht="75" x14ac:dyDescent="0.3">
      <c r="A857" s="41" t="s">
        <v>276</v>
      </c>
      <c r="B857" s="16" t="s">
        <v>222</v>
      </c>
      <c r="C857" s="15" t="s">
        <v>67</v>
      </c>
      <c r="D857" s="15" t="s">
        <v>23</v>
      </c>
      <c r="E857" s="16" t="s">
        <v>52</v>
      </c>
      <c r="F857" s="15" t="s">
        <v>17</v>
      </c>
      <c r="G857" s="16" t="s">
        <v>16</v>
      </c>
      <c r="H857" s="15" t="s">
        <v>18</v>
      </c>
      <c r="I857" s="16" t="s">
        <v>19</v>
      </c>
      <c r="J857" s="53">
        <f>J858+J862</f>
        <v>5939.63</v>
      </c>
    </row>
    <row r="858" spans="1:10" ht="37.5" x14ac:dyDescent="0.3">
      <c r="A858" s="41" t="s">
        <v>242</v>
      </c>
      <c r="B858" s="16" t="s">
        <v>222</v>
      </c>
      <c r="C858" s="15" t="s">
        <v>67</v>
      </c>
      <c r="D858" s="15" t="s">
        <v>23</v>
      </c>
      <c r="E858" s="16" t="s">
        <v>52</v>
      </c>
      <c r="F858" s="15" t="s">
        <v>9</v>
      </c>
      <c r="G858" s="16" t="s">
        <v>16</v>
      </c>
      <c r="H858" s="15" t="s">
        <v>18</v>
      </c>
      <c r="I858" s="16" t="s">
        <v>19</v>
      </c>
      <c r="J858" s="53">
        <f t="shared" ref="J858:J860" si="29">J859</f>
        <v>2039.93</v>
      </c>
    </row>
    <row r="859" spans="1:10" ht="37.5" x14ac:dyDescent="0.3">
      <c r="A859" s="41" t="s">
        <v>274</v>
      </c>
      <c r="B859" s="16" t="s">
        <v>222</v>
      </c>
      <c r="C859" s="15" t="s">
        <v>67</v>
      </c>
      <c r="D859" s="15" t="s">
        <v>23</v>
      </c>
      <c r="E859" s="16" t="s">
        <v>52</v>
      </c>
      <c r="F859" s="16" t="s">
        <v>9</v>
      </c>
      <c r="G859" s="16" t="s">
        <v>21</v>
      </c>
      <c r="H859" s="15" t="s">
        <v>18</v>
      </c>
      <c r="I859" s="16" t="s">
        <v>19</v>
      </c>
      <c r="J859" s="53">
        <f t="shared" si="29"/>
        <v>2039.93</v>
      </c>
    </row>
    <row r="860" spans="1:10" x14ac:dyDescent="0.3">
      <c r="A860" s="41" t="s">
        <v>277</v>
      </c>
      <c r="B860" s="16" t="s">
        <v>222</v>
      </c>
      <c r="C860" s="15" t="s">
        <v>67</v>
      </c>
      <c r="D860" s="15" t="s">
        <v>23</v>
      </c>
      <c r="E860" s="16" t="s">
        <v>52</v>
      </c>
      <c r="F860" s="16" t="s">
        <v>9</v>
      </c>
      <c r="G860" s="16" t="s">
        <v>21</v>
      </c>
      <c r="H860" s="15" t="s">
        <v>213</v>
      </c>
      <c r="I860" s="16" t="s">
        <v>19</v>
      </c>
      <c r="J860" s="53">
        <f t="shared" si="29"/>
        <v>2039.93</v>
      </c>
    </row>
    <row r="861" spans="1:10" ht="37.5" x14ac:dyDescent="0.3">
      <c r="A861" s="41" t="s">
        <v>34</v>
      </c>
      <c r="B861" s="16" t="s">
        <v>222</v>
      </c>
      <c r="C861" s="15" t="s">
        <v>67</v>
      </c>
      <c r="D861" s="15" t="s">
        <v>23</v>
      </c>
      <c r="E861" s="16" t="s">
        <v>52</v>
      </c>
      <c r="F861" s="16" t="s">
        <v>9</v>
      </c>
      <c r="G861" s="16" t="s">
        <v>21</v>
      </c>
      <c r="H861" s="15" t="s">
        <v>213</v>
      </c>
      <c r="I861" s="16" t="s">
        <v>35</v>
      </c>
      <c r="J861" s="53">
        <v>2039.93</v>
      </c>
    </row>
    <row r="862" spans="1:10" ht="37.5" x14ac:dyDescent="0.3">
      <c r="A862" s="41" t="s">
        <v>278</v>
      </c>
      <c r="B862" s="16" t="s">
        <v>222</v>
      </c>
      <c r="C862" s="15" t="s">
        <v>67</v>
      </c>
      <c r="D862" s="15" t="s">
        <v>23</v>
      </c>
      <c r="E862" s="16" t="s">
        <v>52</v>
      </c>
      <c r="F862" s="16" t="s">
        <v>82</v>
      </c>
      <c r="G862" s="16" t="s">
        <v>16</v>
      </c>
      <c r="H862" s="15" t="s">
        <v>18</v>
      </c>
      <c r="I862" s="16" t="s">
        <v>19</v>
      </c>
      <c r="J862" s="53">
        <f t="shared" ref="J862:J864" si="30">J863</f>
        <v>3899.7</v>
      </c>
    </row>
    <row r="863" spans="1:10" x14ac:dyDescent="0.3">
      <c r="A863" s="41" t="s">
        <v>241</v>
      </c>
      <c r="B863" s="16" t="s">
        <v>222</v>
      </c>
      <c r="C863" s="15" t="s">
        <v>67</v>
      </c>
      <c r="D863" s="15" t="s">
        <v>23</v>
      </c>
      <c r="E863" s="16" t="s">
        <v>52</v>
      </c>
      <c r="F863" s="16" t="s">
        <v>82</v>
      </c>
      <c r="G863" s="16" t="s">
        <v>51</v>
      </c>
      <c r="H863" s="15" t="s">
        <v>18</v>
      </c>
      <c r="I863" s="16" t="s">
        <v>19</v>
      </c>
      <c r="J863" s="53">
        <f t="shared" si="30"/>
        <v>3899.7</v>
      </c>
    </row>
    <row r="864" spans="1:10" x14ac:dyDescent="0.3">
      <c r="A864" s="41" t="s">
        <v>216</v>
      </c>
      <c r="B864" s="16" t="s">
        <v>222</v>
      </c>
      <c r="C864" s="15" t="s">
        <v>67</v>
      </c>
      <c r="D864" s="15" t="s">
        <v>23</v>
      </c>
      <c r="E864" s="16" t="s">
        <v>52</v>
      </c>
      <c r="F864" s="16" t="s">
        <v>82</v>
      </c>
      <c r="G864" s="16" t="s">
        <v>51</v>
      </c>
      <c r="H864" s="15" t="s">
        <v>217</v>
      </c>
      <c r="I864" s="16" t="s">
        <v>19</v>
      </c>
      <c r="J864" s="53">
        <f t="shared" si="30"/>
        <v>3899.7</v>
      </c>
    </row>
    <row r="865" spans="1:10" ht="37.5" x14ac:dyDescent="0.3">
      <c r="A865" s="41" t="s">
        <v>34</v>
      </c>
      <c r="B865" s="16" t="s">
        <v>222</v>
      </c>
      <c r="C865" s="15" t="s">
        <v>67</v>
      </c>
      <c r="D865" s="15" t="s">
        <v>23</v>
      </c>
      <c r="E865" s="16" t="s">
        <v>52</v>
      </c>
      <c r="F865" s="16" t="s">
        <v>82</v>
      </c>
      <c r="G865" s="16" t="s">
        <v>51</v>
      </c>
      <c r="H865" s="15" t="s">
        <v>217</v>
      </c>
      <c r="I865" s="16" t="s">
        <v>35</v>
      </c>
      <c r="J865" s="53">
        <v>3899.7</v>
      </c>
    </row>
    <row r="866" spans="1:10" ht="56.25" x14ac:dyDescent="0.3">
      <c r="A866" s="42" t="s">
        <v>437</v>
      </c>
      <c r="B866" s="11">
        <v>601</v>
      </c>
      <c r="C866" s="12" t="s">
        <v>67</v>
      </c>
      <c r="D866" s="12" t="s">
        <v>23</v>
      </c>
      <c r="E866" s="13" t="s">
        <v>112</v>
      </c>
      <c r="F866" s="13" t="s">
        <v>17</v>
      </c>
      <c r="G866" s="13" t="s">
        <v>16</v>
      </c>
      <c r="H866" s="12" t="s">
        <v>18</v>
      </c>
      <c r="I866" s="13" t="s">
        <v>19</v>
      </c>
      <c r="J866" s="52">
        <f>J867</f>
        <v>42</v>
      </c>
    </row>
    <row r="867" spans="1:10" x14ac:dyDescent="0.3">
      <c r="A867" s="41" t="s">
        <v>238</v>
      </c>
      <c r="B867" s="14">
        <v>601</v>
      </c>
      <c r="C867" s="15" t="s">
        <v>67</v>
      </c>
      <c r="D867" s="15" t="s">
        <v>23</v>
      </c>
      <c r="E867" s="16" t="s">
        <v>112</v>
      </c>
      <c r="F867" s="16" t="s">
        <v>17</v>
      </c>
      <c r="G867" s="16" t="s">
        <v>21</v>
      </c>
      <c r="H867" s="15" t="s">
        <v>18</v>
      </c>
      <c r="I867" s="16" t="s">
        <v>19</v>
      </c>
      <c r="J867" s="53">
        <f>J868</f>
        <v>42</v>
      </c>
    </row>
    <row r="868" spans="1:10" x14ac:dyDescent="0.3">
      <c r="A868" s="41" t="s">
        <v>239</v>
      </c>
      <c r="B868" s="14">
        <v>601</v>
      </c>
      <c r="C868" s="15" t="s">
        <v>67</v>
      </c>
      <c r="D868" s="15" t="s">
        <v>23</v>
      </c>
      <c r="E868" s="16" t="s">
        <v>112</v>
      </c>
      <c r="F868" s="16" t="s">
        <v>17</v>
      </c>
      <c r="G868" s="16" t="s">
        <v>21</v>
      </c>
      <c r="H868" s="15" t="s">
        <v>214</v>
      </c>
      <c r="I868" s="16" t="s">
        <v>19</v>
      </c>
      <c r="J868" s="53">
        <f>J869</f>
        <v>42</v>
      </c>
    </row>
    <row r="869" spans="1:10" ht="37.5" x14ac:dyDescent="0.3">
      <c r="A869" s="41" t="s">
        <v>34</v>
      </c>
      <c r="B869" s="14">
        <v>601</v>
      </c>
      <c r="C869" s="15" t="s">
        <v>67</v>
      </c>
      <c r="D869" s="15" t="s">
        <v>23</v>
      </c>
      <c r="E869" s="16" t="s">
        <v>112</v>
      </c>
      <c r="F869" s="16" t="s">
        <v>17</v>
      </c>
      <c r="G869" s="16" t="s">
        <v>21</v>
      </c>
      <c r="H869" s="15" t="s">
        <v>214</v>
      </c>
      <c r="I869" s="16" t="s">
        <v>35</v>
      </c>
      <c r="J869" s="53">
        <v>42</v>
      </c>
    </row>
    <row r="870" spans="1:10" s="20" customFormat="1" x14ac:dyDescent="0.3">
      <c r="A870" s="84" t="s">
        <v>174</v>
      </c>
      <c r="B870" s="16" t="s">
        <v>222</v>
      </c>
      <c r="C870" s="18" t="s">
        <v>112</v>
      </c>
      <c r="D870" s="12" t="s">
        <v>16</v>
      </c>
      <c r="E870" s="13" t="s">
        <v>16</v>
      </c>
      <c r="F870" s="13" t="s">
        <v>17</v>
      </c>
      <c r="G870" s="13" t="s">
        <v>16</v>
      </c>
      <c r="H870" s="12" t="s">
        <v>18</v>
      </c>
      <c r="I870" s="13" t="s">
        <v>19</v>
      </c>
      <c r="J870" s="53">
        <f>J871</f>
        <v>500</v>
      </c>
    </row>
    <row r="871" spans="1:10" x14ac:dyDescent="0.3">
      <c r="A871" s="41" t="s">
        <v>302</v>
      </c>
      <c r="B871" s="16" t="s">
        <v>222</v>
      </c>
      <c r="C871" s="15" t="s">
        <v>112</v>
      </c>
      <c r="D871" s="15" t="s">
        <v>51</v>
      </c>
      <c r="E871" s="19" t="s">
        <v>16</v>
      </c>
      <c r="F871" s="16" t="s">
        <v>17</v>
      </c>
      <c r="G871" s="16" t="s">
        <v>16</v>
      </c>
      <c r="H871" s="15" t="s">
        <v>18</v>
      </c>
      <c r="I871" s="16" t="s">
        <v>19</v>
      </c>
      <c r="J871" s="53">
        <f>J872</f>
        <v>500</v>
      </c>
    </row>
    <row r="872" spans="1:10" ht="56.25" x14ac:dyDescent="0.3">
      <c r="A872" s="64" t="s">
        <v>346</v>
      </c>
      <c r="B872" s="16" t="s">
        <v>222</v>
      </c>
      <c r="C872" s="19" t="s">
        <v>112</v>
      </c>
      <c r="D872" s="19" t="s">
        <v>51</v>
      </c>
      <c r="E872" s="16" t="s">
        <v>90</v>
      </c>
      <c r="F872" s="16" t="s">
        <v>17</v>
      </c>
      <c r="G872" s="16" t="s">
        <v>16</v>
      </c>
      <c r="H872" s="15" t="s">
        <v>18</v>
      </c>
      <c r="I872" s="16" t="s">
        <v>19</v>
      </c>
      <c r="J872" s="53">
        <f>J873</f>
        <v>500</v>
      </c>
    </row>
    <row r="873" spans="1:10" ht="37.5" x14ac:dyDescent="0.3">
      <c r="A873" s="41" t="s">
        <v>577</v>
      </c>
      <c r="B873" s="16" t="s">
        <v>222</v>
      </c>
      <c r="C873" s="19" t="s">
        <v>112</v>
      </c>
      <c r="D873" s="19" t="s">
        <v>51</v>
      </c>
      <c r="E873" s="16" t="s">
        <v>90</v>
      </c>
      <c r="F873" s="16" t="s">
        <v>17</v>
      </c>
      <c r="G873" s="16" t="s">
        <v>67</v>
      </c>
      <c r="H873" s="15" t="s">
        <v>18</v>
      </c>
      <c r="I873" s="16" t="s">
        <v>19</v>
      </c>
      <c r="J873" s="53">
        <f>J874</f>
        <v>500</v>
      </c>
    </row>
    <row r="874" spans="1:10" x14ac:dyDescent="0.3">
      <c r="A874" s="41" t="s">
        <v>576</v>
      </c>
      <c r="B874" s="16" t="s">
        <v>222</v>
      </c>
      <c r="C874" s="19" t="s">
        <v>112</v>
      </c>
      <c r="D874" s="19" t="s">
        <v>51</v>
      </c>
      <c r="E874" s="16" t="s">
        <v>90</v>
      </c>
      <c r="F874" s="16" t="s">
        <v>17</v>
      </c>
      <c r="G874" s="16" t="s">
        <v>67</v>
      </c>
      <c r="H874" s="15" t="s">
        <v>575</v>
      </c>
      <c r="I874" s="16" t="s">
        <v>19</v>
      </c>
      <c r="J874" s="53">
        <f>J875</f>
        <v>500</v>
      </c>
    </row>
    <row r="875" spans="1:10" ht="37.5" x14ac:dyDescent="0.3">
      <c r="A875" s="41" t="s">
        <v>34</v>
      </c>
      <c r="B875" s="16" t="s">
        <v>222</v>
      </c>
      <c r="C875" s="19" t="s">
        <v>112</v>
      </c>
      <c r="D875" s="19" t="s">
        <v>51</v>
      </c>
      <c r="E875" s="16" t="s">
        <v>90</v>
      </c>
      <c r="F875" s="16" t="s">
        <v>17</v>
      </c>
      <c r="G875" s="16" t="s">
        <v>67</v>
      </c>
      <c r="H875" s="15" t="s">
        <v>575</v>
      </c>
      <c r="I875" s="16" t="s">
        <v>35</v>
      </c>
      <c r="J875" s="53">
        <v>500</v>
      </c>
    </row>
    <row r="876" spans="1:10" ht="56.25" x14ac:dyDescent="0.3">
      <c r="A876" s="66" t="s">
        <v>358</v>
      </c>
      <c r="B876" s="13" t="s">
        <v>223</v>
      </c>
      <c r="C876" s="12" t="s">
        <v>16</v>
      </c>
      <c r="D876" s="12" t="s">
        <v>16</v>
      </c>
      <c r="E876" s="13" t="s">
        <v>16</v>
      </c>
      <c r="F876" s="12" t="s">
        <v>17</v>
      </c>
      <c r="G876" s="13" t="s">
        <v>16</v>
      </c>
      <c r="H876" s="12" t="s">
        <v>18</v>
      </c>
      <c r="I876" s="13" t="s">
        <v>19</v>
      </c>
      <c r="J876" s="52">
        <f>J877+J907+J913+J928+J962+J950+J956</f>
        <v>17202.55</v>
      </c>
    </row>
    <row r="877" spans="1:10" x14ac:dyDescent="0.3">
      <c r="A877" s="64" t="s">
        <v>20</v>
      </c>
      <c r="B877" s="16" t="s">
        <v>223</v>
      </c>
      <c r="C877" s="15" t="s">
        <v>21</v>
      </c>
      <c r="D877" s="15" t="s">
        <v>16</v>
      </c>
      <c r="E877" s="16" t="s">
        <v>16</v>
      </c>
      <c r="F877" s="15" t="s">
        <v>17</v>
      </c>
      <c r="G877" s="16" t="s">
        <v>16</v>
      </c>
      <c r="H877" s="15" t="s">
        <v>18</v>
      </c>
      <c r="I877" s="16" t="s">
        <v>19</v>
      </c>
      <c r="J877" s="53">
        <f>J878+J891</f>
        <v>3965.79</v>
      </c>
    </row>
    <row r="878" spans="1:10" ht="56.25" x14ac:dyDescent="0.3">
      <c r="A878" s="41" t="s">
        <v>44</v>
      </c>
      <c r="B878" s="16" t="s">
        <v>223</v>
      </c>
      <c r="C878" s="15" t="s">
        <v>21</v>
      </c>
      <c r="D878" s="16" t="s">
        <v>51</v>
      </c>
      <c r="E878" s="19" t="s">
        <v>16</v>
      </c>
      <c r="F878" s="16" t="s">
        <v>17</v>
      </c>
      <c r="G878" s="16" t="s">
        <v>16</v>
      </c>
      <c r="H878" s="15" t="s">
        <v>18</v>
      </c>
      <c r="I878" s="16" t="s">
        <v>19</v>
      </c>
      <c r="J878" s="53">
        <f>J879+J887</f>
        <v>3773.09</v>
      </c>
    </row>
    <row r="879" spans="1:10" ht="37.5" x14ac:dyDescent="0.3">
      <c r="A879" s="41" t="s">
        <v>45</v>
      </c>
      <c r="B879" s="16" t="s">
        <v>223</v>
      </c>
      <c r="C879" s="15" t="s">
        <v>21</v>
      </c>
      <c r="D879" s="16" t="s">
        <v>51</v>
      </c>
      <c r="E879" s="16" t="s">
        <v>43</v>
      </c>
      <c r="F879" s="16" t="s">
        <v>17</v>
      </c>
      <c r="G879" s="16" t="s">
        <v>16</v>
      </c>
      <c r="H879" s="15" t="s">
        <v>18</v>
      </c>
      <c r="I879" s="16" t="s">
        <v>19</v>
      </c>
      <c r="J879" s="53">
        <f>J880</f>
        <v>3724.3</v>
      </c>
    </row>
    <row r="880" spans="1:10" ht="37.5" x14ac:dyDescent="0.3">
      <c r="A880" s="41" t="s">
        <v>46</v>
      </c>
      <c r="B880" s="16" t="s">
        <v>223</v>
      </c>
      <c r="C880" s="15" t="s">
        <v>21</v>
      </c>
      <c r="D880" s="16" t="s">
        <v>51</v>
      </c>
      <c r="E880" s="14">
        <v>51</v>
      </c>
      <c r="F880" s="14">
        <v>2</v>
      </c>
      <c r="G880" s="16" t="s">
        <v>16</v>
      </c>
      <c r="H880" s="15" t="s">
        <v>18</v>
      </c>
      <c r="I880" s="16" t="s">
        <v>19</v>
      </c>
      <c r="J880" s="53">
        <f>J881+J885</f>
        <v>3724.3</v>
      </c>
    </row>
    <row r="881" spans="1:10" x14ac:dyDescent="0.3">
      <c r="A881" s="41" t="s">
        <v>32</v>
      </c>
      <c r="B881" s="16" t="s">
        <v>223</v>
      </c>
      <c r="C881" s="15" t="s">
        <v>21</v>
      </c>
      <c r="D881" s="16" t="s">
        <v>51</v>
      </c>
      <c r="E881" s="14">
        <v>51</v>
      </c>
      <c r="F881" s="14">
        <v>2</v>
      </c>
      <c r="G881" s="16" t="s">
        <v>16</v>
      </c>
      <c r="H881" s="15" t="s">
        <v>27</v>
      </c>
      <c r="I881" s="16" t="s">
        <v>19</v>
      </c>
      <c r="J881" s="53">
        <f>J882+J883+J884</f>
        <v>748.15000000000009</v>
      </c>
    </row>
    <row r="882" spans="1:10" ht="75" x14ac:dyDescent="0.3">
      <c r="A882" s="41" t="s">
        <v>33</v>
      </c>
      <c r="B882" s="16" t="s">
        <v>223</v>
      </c>
      <c r="C882" s="15" t="s">
        <v>21</v>
      </c>
      <c r="D882" s="16" t="s">
        <v>51</v>
      </c>
      <c r="E882" s="14">
        <v>51</v>
      </c>
      <c r="F882" s="14">
        <v>2</v>
      </c>
      <c r="G882" s="16" t="s">
        <v>16</v>
      </c>
      <c r="H882" s="15" t="s">
        <v>27</v>
      </c>
      <c r="I882" s="16" t="s">
        <v>28</v>
      </c>
      <c r="J882" s="53">
        <v>60.94</v>
      </c>
    </row>
    <row r="883" spans="1:10" ht="37.5" x14ac:dyDescent="0.3">
      <c r="A883" s="41" t="s">
        <v>34</v>
      </c>
      <c r="B883" s="16" t="s">
        <v>223</v>
      </c>
      <c r="C883" s="15" t="s">
        <v>21</v>
      </c>
      <c r="D883" s="16" t="s">
        <v>51</v>
      </c>
      <c r="E883" s="14">
        <v>51</v>
      </c>
      <c r="F883" s="14">
        <v>2</v>
      </c>
      <c r="G883" s="16" t="s">
        <v>16</v>
      </c>
      <c r="H883" s="15" t="s">
        <v>27</v>
      </c>
      <c r="I883" s="16" t="s">
        <v>35</v>
      </c>
      <c r="J883" s="53">
        <v>682.19</v>
      </c>
    </row>
    <row r="884" spans="1:10" x14ac:dyDescent="0.3">
      <c r="A884" s="93" t="s">
        <v>36</v>
      </c>
      <c r="B884" s="16" t="s">
        <v>223</v>
      </c>
      <c r="C884" s="15" t="s">
        <v>21</v>
      </c>
      <c r="D884" s="16" t="s">
        <v>51</v>
      </c>
      <c r="E884" s="14">
        <v>51</v>
      </c>
      <c r="F884" s="14">
        <v>2</v>
      </c>
      <c r="G884" s="16" t="s">
        <v>16</v>
      </c>
      <c r="H884" s="15" t="s">
        <v>27</v>
      </c>
      <c r="I884" s="16" t="s">
        <v>37</v>
      </c>
      <c r="J884" s="53">
        <v>5.0199999999999996</v>
      </c>
    </row>
    <row r="885" spans="1:10" ht="37.5" x14ac:dyDescent="0.3">
      <c r="A885" s="41" t="s">
        <v>38</v>
      </c>
      <c r="B885" s="16" t="s">
        <v>223</v>
      </c>
      <c r="C885" s="15" t="s">
        <v>21</v>
      </c>
      <c r="D885" s="16" t="s">
        <v>51</v>
      </c>
      <c r="E885" s="14">
        <v>51</v>
      </c>
      <c r="F885" s="14">
        <v>2</v>
      </c>
      <c r="G885" s="16" t="s">
        <v>16</v>
      </c>
      <c r="H885" s="15" t="s">
        <v>29</v>
      </c>
      <c r="I885" s="16" t="s">
        <v>19</v>
      </c>
      <c r="J885" s="53">
        <f>J886</f>
        <v>2976.15</v>
      </c>
    </row>
    <row r="886" spans="1:10" ht="75" x14ac:dyDescent="0.3">
      <c r="A886" s="41" t="s">
        <v>33</v>
      </c>
      <c r="B886" s="16" t="s">
        <v>223</v>
      </c>
      <c r="C886" s="15" t="s">
        <v>21</v>
      </c>
      <c r="D886" s="16" t="s">
        <v>51</v>
      </c>
      <c r="E886" s="14">
        <v>51</v>
      </c>
      <c r="F886" s="14">
        <v>2</v>
      </c>
      <c r="G886" s="16" t="s">
        <v>16</v>
      </c>
      <c r="H886" s="15" t="s">
        <v>29</v>
      </c>
      <c r="I886" s="16" t="s">
        <v>28</v>
      </c>
      <c r="J886" s="53">
        <v>2976.15</v>
      </c>
    </row>
    <row r="887" spans="1:10" ht="37.5" x14ac:dyDescent="0.3">
      <c r="A887" s="70" t="s">
        <v>440</v>
      </c>
      <c r="B887" s="16" t="s">
        <v>223</v>
      </c>
      <c r="C887" s="15" t="s">
        <v>21</v>
      </c>
      <c r="D887" s="16" t="s">
        <v>51</v>
      </c>
      <c r="E887" s="19" t="s">
        <v>366</v>
      </c>
      <c r="F887" s="16" t="s">
        <v>17</v>
      </c>
      <c r="G887" s="16" t="s">
        <v>16</v>
      </c>
      <c r="H887" s="15" t="s">
        <v>18</v>
      </c>
      <c r="I887" s="16" t="s">
        <v>19</v>
      </c>
      <c r="J887" s="53">
        <f>J888</f>
        <v>48.79</v>
      </c>
    </row>
    <row r="888" spans="1:10" x14ac:dyDescent="0.3">
      <c r="A888" s="167" t="s">
        <v>457</v>
      </c>
      <c r="B888" s="16" t="s">
        <v>223</v>
      </c>
      <c r="C888" s="15" t="s">
        <v>21</v>
      </c>
      <c r="D888" s="16" t="s">
        <v>51</v>
      </c>
      <c r="E888" s="19" t="s">
        <v>366</v>
      </c>
      <c r="F888" s="16" t="s">
        <v>25</v>
      </c>
      <c r="G888" s="16" t="s">
        <v>16</v>
      </c>
      <c r="H888" s="15" t="s">
        <v>18</v>
      </c>
      <c r="I888" s="16" t="s">
        <v>19</v>
      </c>
      <c r="J888" s="53">
        <f>J889</f>
        <v>48.79</v>
      </c>
    </row>
    <row r="889" spans="1:10" ht="112.5" x14ac:dyDescent="0.3">
      <c r="A889" s="169" t="s">
        <v>1055</v>
      </c>
      <c r="B889" s="16" t="s">
        <v>223</v>
      </c>
      <c r="C889" s="15" t="s">
        <v>21</v>
      </c>
      <c r="D889" s="16" t="s">
        <v>51</v>
      </c>
      <c r="E889" s="19" t="s">
        <v>366</v>
      </c>
      <c r="F889" s="16" t="s">
        <v>25</v>
      </c>
      <c r="G889" s="16" t="s">
        <v>16</v>
      </c>
      <c r="H889" s="15" t="s">
        <v>1054</v>
      </c>
      <c r="I889" s="16" t="s">
        <v>19</v>
      </c>
      <c r="J889" s="53">
        <f>J890</f>
        <v>48.79</v>
      </c>
    </row>
    <row r="890" spans="1:10" ht="75" x14ac:dyDescent="0.3">
      <c r="A890" s="64" t="s">
        <v>33</v>
      </c>
      <c r="B890" s="16" t="s">
        <v>223</v>
      </c>
      <c r="C890" s="15" t="s">
        <v>21</v>
      </c>
      <c r="D890" s="16" t="s">
        <v>51</v>
      </c>
      <c r="E890" s="19" t="s">
        <v>366</v>
      </c>
      <c r="F890" s="16" t="s">
        <v>25</v>
      </c>
      <c r="G890" s="16" t="s">
        <v>16</v>
      </c>
      <c r="H890" s="15" t="s">
        <v>1054</v>
      </c>
      <c r="I890" s="16" t="s">
        <v>28</v>
      </c>
      <c r="J890" s="53">
        <v>48.79</v>
      </c>
    </row>
    <row r="891" spans="1:10" x14ac:dyDescent="0.3">
      <c r="A891" s="42" t="s">
        <v>39</v>
      </c>
      <c r="B891" s="14">
        <v>672</v>
      </c>
      <c r="C891" s="15" t="s">
        <v>21</v>
      </c>
      <c r="D891" s="13">
        <v>13</v>
      </c>
      <c r="E891" s="13" t="s">
        <v>16</v>
      </c>
      <c r="F891" s="13" t="s">
        <v>17</v>
      </c>
      <c r="G891" s="13" t="s">
        <v>16</v>
      </c>
      <c r="H891" s="12" t="s">
        <v>18</v>
      </c>
      <c r="I891" s="13" t="s">
        <v>19</v>
      </c>
      <c r="J891" s="53">
        <f>J892+J898+J903</f>
        <v>192.7</v>
      </c>
    </row>
    <row r="892" spans="1:10" ht="37.5" x14ac:dyDescent="0.3">
      <c r="A892" s="41" t="s">
        <v>45</v>
      </c>
      <c r="B892" s="14">
        <v>672</v>
      </c>
      <c r="C892" s="15" t="s">
        <v>21</v>
      </c>
      <c r="D892" s="16">
        <v>13</v>
      </c>
      <c r="E892" s="16" t="s">
        <v>43</v>
      </c>
      <c r="F892" s="16" t="s">
        <v>17</v>
      </c>
      <c r="G892" s="16" t="s">
        <v>16</v>
      </c>
      <c r="H892" s="15" t="s">
        <v>18</v>
      </c>
      <c r="I892" s="16" t="s">
        <v>19</v>
      </c>
      <c r="J892" s="53">
        <f>J893</f>
        <v>97.7</v>
      </c>
    </row>
    <row r="893" spans="1:10" ht="37.5" x14ac:dyDescent="0.3">
      <c r="A893" s="41" t="s">
        <v>59</v>
      </c>
      <c r="B893" s="16" t="s">
        <v>223</v>
      </c>
      <c r="C893" s="19" t="s">
        <v>21</v>
      </c>
      <c r="D893" s="19">
        <v>13</v>
      </c>
      <c r="E893" s="14">
        <v>51</v>
      </c>
      <c r="F893" s="14">
        <v>5</v>
      </c>
      <c r="G893" s="16" t="s">
        <v>16</v>
      </c>
      <c r="H893" s="15" t="s">
        <v>18</v>
      </c>
      <c r="I893" s="16" t="s">
        <v>19</v>
      </c>
      <c r="J893" s="53">
        <f>J896+J894</f>
        <v>97.7</v>
      </c>
    </row>
    <row r="894" spans="1:10" x14ac:dyDescent="0.3">
      <c r="A894" s="79" t="s">
        <v>297</v>
      </c>
      <c r="B894" s="16" t="s">
        <v>223</v>
      </c>
      <c r="C894" s="19" t="s">
        <v>21</v>
      </c>
      <c r="D894" s="19">
        <v>13</v>
      </c>
      <c r="E894" s="14">
        <v>51</v>
      </c>
      <c r="F894" s="14">
        <v>5</v>
      </c>
      <c r="G894" s="16" t="s">
        <v>16</v>
      </c>
      <c r="H894" s="15" t="s">
        <v>96</v>
      </c>
      <c r="I894" s="16" t="s">
        <v>19</v>
      </c>
      <c r="J894" s="53">
        <f>J895</f>
        <v>37.700000000000003</v>
      </c>
    </row>
    <row r="895" spans="1:10" ht="37.5" x14ac:dyDescent="0.3">
      <c r="A895" s="41" t="s">
        <v>34</v>
      </c>
      <c r="B895" s="16" t="s">
        <v>223</v>
      </c>
      <c r="C895" s="15" t="s">
        <v>21</v>
      </c>
      <c r="D895" s="19">
        <v>13</v>
      </c>
      <c r="E895" s="14">
        <v>51</v>
      </c>
      <c r="F895" s="14">
        <v>5</v>
      </c>
      <c r="G895" s="16" t="s">
        <v>16</v>
      </c>
      <c r="H895" s="15" t="s">
        <v>96</v>
      </c>
      <c r="I895" s="16" t="s">
        <v>35</v>
      </c>
      <c r="J895" s="53">
        <v>37.700000000000003</v>
      </c>
    </row>
    <row r="896" spans="1:10" x14ac:dyDescent="0.3">
      <c r="A896" s="54" t="s">
        <v>62</v>
      </c>
      <c r="B896" s="16" t="s">
        <v>223</v>
      </c>
      <c r="C896" s="19" t="s">
        <v>21</v>
      </c>
      <c r="D896" s="19">
        <v>13</v>
      </c>
      <c r="E896" s="14">
        <v>51</v>
      </c>
      <c r="F896" s="14">
        <v>5</v>
      </c>
      <c r="G896" s="16" t="s">
        <v>16</v>
      </c>
      <c r="H896" s="15" t="s">
        <v>63</v>
      </c>
      <c r="I896" s="16" t="s">
        <v>19</v>
      </c>
      <c r="J896" s="53">
        <f>J897</f>
        <v>60</v>
      </c>
    </row>
    <row r="897" spans="1:10" ht="37.5" x14ac:dyDescent="0.3">
      <c r="A897" s="41" t="s">
        <v>34</v>
      </c>
      <c r="B897" s="16" t="s">
        <v>223</v>
      </c>
      <c r="C897" s="15" t="s">
        <v>21</v>
      </c>
      <c r="D897" s="19">
        <v>13</v>
      </c>
      <c r="E897" s="14">
        <v>51</v>
      </c>
      <c r="F897" s="14">
        <v>5</v>
      </c>
      <c r="G897" s="16" t="s">
        <v>16</v>
      </c>
      <c r="H897" s="15" t="s">
        <v>63</v>
      </c>
      <c r="I897" s="16" t="s">
        <v>35</v>
      </c>
      <c r="J897" s="53">
        <v>60</v>
      </c>
    </row>
    <row r="898" spans="1:10" ht="56.25" x14ac:dyDescent="0.3">
      <c r="A898" s="66" t="s">
        <v>319</v>
      </c>
      <c r="B898" s="14">
        <v>672</v>
      </c>
      <c r="C898" s="19" t="s">
        <v>21</v>
      </c>
      <c r="D898" s="19">
        <v>13</v>
      </c>
      <c r="E898" s="16" t="s">
        <v>251</v>
      </c>
      <c r="F898" s="16" t="s">
        <v>17</v>
      </c>
      <c r="G898" s="16" t="s">
        <v>16</v>
      </c>
      <c r="H898" s="15" t="s">
        <v>18</v>
      </c>
      <c r="I898" s="16" t="s">
        <v>19</v>
      </c>
      <c r="J898" s="53">
        <f>J901</f>
        <v>0</v>
      </c>
    </row>
    <row r="899" spans="1:10" ht="56.25" x14ac:dyDescent="0.3">
      <c r="A899" s="64" t="s">
        <v>482</v>
      </c>
      <c r="B899" s="14">
        <v>672</v>
      </c>
      <c r="C899" s="15" t="s">
        <v>21</v>
      </c>
      <c r="D899" s="19">
        <v>13</v>
      </c>
      <c r="E899" s="16" t="s">
        <v>251</v>
      </c>
      <c r="F899" s="16" t="s">
        <v>25</v>
      </c>
      <c r="G899" s="16" t="s">
        <v>16</v>
      </c>
      <c r="H899" s="15" t="s">
        <v>18</v>
      </c>
      <c r="I899" s="16" t="s">
        <v>19</v>
      </c>
      <c r="J899" s="53">
        <f>J900</f>
        <v>0</v>
      </c>
    </row>
    <row r="900" spans="1:10" ht="56.25" x14ac:dyDescent="0.3">
      <c r="A900" s="64" t="s">
        <v>496</v>
      </c>
      <c r="B900" s="14">
        <v>672</v>
      </c>
      <c r="C900" s="15" t="s">
        <v>21</v>
      </c>
      <c r="D900" s="19">
        <v>13</v>
      </c>
      <c r="E900" s="16" t="s">
        <v>251</v>
      </c>
      <c r="F900" s="16" t="s">
        <v>25</v>
      </c>
      <c r="G900" s="16" t="s">
        <v>67</v>
      </c>
      <c r="H900" s="15" t="s">
        <v>18</v>
      </c>
      <c r="I900" s="16" t="s">
        <v>19</v>
      </c>
      <c r="J900" s="53">
        <f>J901</f>
        <v>0</v>
      </c>
    </row>
    <row r="901" spans="1:10" ht="37.5" x14ac:dyDescent="0.3">
      <c r="A901" s="64" t="s">
        <v>497</v>
      </c>
      <c r="B901" s="14">
        <v>672</v>
      </c>
      <c r="C901" s="15" t="s">
        <v>21</v>
      </c>
      <c r="D901" s="19">
        <v>13</v>
      </c>
      <c r="E901" s="16" t="s">
        <v>251</v>
      </c>
      <c r="F901" s="16" t="s">
        <v>25</v>
      </c>
      <c r="G901" s="16" t="s">
        <v>67</v>
      </c>
      <c r="H901" s="15" t="s">
        <v>495</v>
      </c>
      <c r="I901" s="16" t="s">
        <v>19</v>
      </c>
      <c r="J901" s="53">
        <f>J902</f>
        <v>0</v>
      </c>
    </row>
    <row r="902" spans="1:10" ht="37.5" x14ac:dyDescent="0.3">
      <c r="A902" s="41" t="s">
        <v>34</v>
      </c>
      <c r="B902" s="14">
        <v>672</v>
      </c>
      <c r="C902" s="15" t="s">
        <v>21</v>
      </c>
      <c r="D902" s="19">
        <v>13</v>
      </c>
      <c r="E902" s="16" t="s">
        <v>251</v>
      </c>
      <c r="F902" s="16" t="s">
        <v>25</v>
      </c>
      <c r="G902" s="16" t="s">
        <v>67</v>
      </c>
      <c r="H902" s="15" t="s">
        <v>495</v>
      </c>
      <c r="I902" s="16" t="s">
        <v>35</v>
      </c>
      <c r="J902" s="53">
        <v>0</v>
      </c>
    </row>
    <row r="903" spans="1:10" ht="56.25" x14ac:dyDescent="0.3">
      <c r="A903" s="41" t="s">
        <v>590</v>
      </c>
      <c r="B903" s="14">
        <v>672</v>
      </c>
      <c r="C903" s="15" t="s">
        <v>21</v>
      </c>
      <c r="D903" s="19">
        <v>13</v>
      </c>
      <c r="E903" s="16" t="s">
        <v>85</v>
      </c>
      <c r="F903" s="15" t="s">
        <v>17</v>
      </c>
      <c r="G903" s="16" t="s">
        <v>16</v>
      </c>
      <c r="H903" s="15" t="s">
        <v>18</v>
      </c>
      <c r="I903" s="16" t="s">
        <v>19</v>
      </c>
      <c r="J903" s="53">
        <f>J904</f>
        <v>95</v>
      </c>
    </row>
    <row r="904" spans="1:10" ht="56.25" x14ac:dyDescent="0.3">
      <c r="A904" s="41" t="s">
        <v>589</v>
      </c>
      <c r="B904" s="14">
        <v>672</v>
      </c>
      <c r="C904" s="15" t="s">
        <v>21</v>
      </c>
      <c r="D904" s="19">
        <v>13</v>
      </c>
      <c r="E904" s="16" t="s">
        <v>85</v>
      </c>
      <c r="F904" s="15" t="s">
        <v>17</v>
      </c>
      <c r="G904" s="16" t="s">
        <v>21</v>
      </c>
      <c r="H904" s="15" t="s">
        <v>18</v>
      </c>
      <c r="I904" s="16" t="s">
        <v>19</v>
      </c>
      <c r="J904" s="53">
        <f>J905</f>
        <v>95</v>
      </c>
    </row>
    <row r="905" spans="1:10" ht="37.5" x14ac:dyDescent="0.3">
      <c r="A905" s="41" t="s">
        <v>497</v>
      </c>
      <c r="B905" s="14">
        <v>672</v>
      </c>
      <c r="C905" s="15" t="s">
        <v>21</v>
      </c>
      <c r="D905" s="19">
        <v>13</v>
      </c>
      <c r="E905" s="16" t="s">
        <v>85</v>
      </c>
      <c r="F905" s="15" t="s">
        <v>17</v>
      </c>
      <c r="G905" s="16" t="s">
        <v>21</v>
      </c>
      <c r="H905" s="15" t="s">
        <v>495</v>
      </c>
      <c r="I905" s="16" t="s">
        <v>19</v>
      </c>
      <c r="J905" s="53">
        <f>J906</f>
        <v>95</v>
      </c>
    </row>
    <row r="906" spans="1:10" ht="37.5" x14ac:dyDescent="0.3">
      <c r="A906" s="41" t="s">
        <v>34</v>
      </c>
      <c r="B906" s="14">
        <v>672</v>
      </c>
      <c r="C906" s="15" t="s">
        <v>21</v>
      </c>
      <c r="D906" s="19">
        <v>13</v>
      </c>
      <c r="E906" s="16" t="s">
        <v>85</v>
      </c>
      <c r="F906" s="15" t="s">
        <v>17</v>
      </c>
      <c r="G906" s="16" t="s">
        <v>21</v>
      </c>
      <c r="H906" s="15" t="s">
        <v>495</v>
      </c>
      <c r="I906" s="16" t="s">
        <v>35</v>
      </c>
      <c r="J906" s="53">
        <v>95</v>
      </c>
    </row>
    <row r="907" spans="1:10" x14ac:dyDescent="0.3">
      <c r="A907" s="42" t="s">
        <v>72</v>
      </c>
      <c r="B907" s="13" t="s">
        <v>223</v>
      </c>
      <c r="C907" s="13" t="s">
        <v>23</v>
      </c>
      <c r="D907" s="12">
        <v>0</v>
      </c>
      <c r="E907" s="11">
        <v>0</v>
      </c>
      <c r="F907" s="11">
        <v>0</v>
      </c>
      <c r="G907" s="13" t="s">
        <v>16</v>
      </c>
      <c r="H907" s="12" t="s">
        <v>18</v>
      </c>
      <c r="I907" s="13" t="s">
        <v>19</v>
      </c>
      <c r="J907" s="52">
        <f>J908</f>
        <v>0</v>
      </c>
    </row>
    <row r="908" spans="1:10" ht="37.5" x14ac:dyDescent="0.3">
      <c r="A908" s="41" t="s">
        <v>369</v>
      </c>
      <c r="B908" s="16" t="s">
        <v>223</v>
      </c>
      <c r="C908" s="16" t="s">
        <v>23</v>
      </c>
      <c r="D908" s="16">
        <v>10</v>
      </c>
      <c r="E908" s="14">
        <v>0</v>
      </c>
      <c r="F908" s="14">
        <v>0</v>
      </c>
      <c r="G908" s="16" t="s">
        <v>16</v>
      </c>
      <c r="H908" s="15" t="s">
        <v>18</v>
      </c>
      <c r="I908" s="16" t="s">
        <v>19</v>
      </c>
      <c r="J908" s="53">
        <f t="shared" ref="J908:J911" si="31">J909</f>
        <v>0</v>
      </c>
    </row>
    <row r="909" spans="1:10" ht="75" x14ac:dyDescent="0.3">
      <c r="A909" s="58" t="s">
        <v>263</v>
      </c>
      <c r="B909" s="16" t="s">
        <v>223</v>
      </c>
      <c r="C909" s="16" t="s">
        <v>23</v>
      </c>
      <c r="D909" s="16">
        <v>10</v>
      </c>
      <c r="E909" s="19" t="s">
        <v>23</v>
      </c>
      <c r="F909" s="14">
        <v>0</v>
      </c>
      <c r="G909" s="16" t="s">
        <v>16</v>
      </c>
      <c r="H909" s="15" t="s">
        <v>18</v>
      </c>
      <c r="I909" s="16" t="s">
        <v>19</v>
      </c>
      <c r="J909" s="53">
        <f>J910</f>
        <v>0</v>
      </c>
    </row>
    <row r="910" spans="1:10" ht="37.5" x14ac:dyDescent="0.3">
      <c r="A910" s="51" t="s">
        <v>177</v>
      </c>
      <c r="B910" s="16" t="s">
        <v>223</v>
      </c>
      <c r="C910" s="15" t="s">
        <v>23</v>
      </c>
      <c r="D910" s="16">
        <v>10</v>
      </c>
      <c r="E910" s="19" t="s">
        <v>23</v>
      </c>
      <c r="F910" s="16" t="s">
        <v>17</v>
      </c>
      <c r="G910" s="16" t="s">
        <v>42</v>
      </c>
      <c r="H910" s="15" t="s">
        <v>18</v>
      </c>
      <c r="I910" s="16" t="s">
        <v>19</v>
      </c>
      <c r="J910" s="53">
        <f>J911</f>
        <v>0</v>
      </c>
    </row>
    <row r="911" spans="1:10" ht="75" x14ac:dyDescent="0.3">
      <c r="A911" s="73" t="s">
        <v>204</v>
      </c>
      <c r="B911" s="16" t="s">
        <v>223</v>
      </c>
      <c r="C911" s="15" t="s">
        <v>23</v>
      </c>
      <c r="D911" s="16">
        <v>10</v>
      </c>
      <c r="E911" s="19" t="s">
        <v>23</v>
      </c>
      <c r="F911" s="16" t="s">
        <v>17</v>
      </c>
      <c r="G911" s="16" t="s">
        <v>42</v>
      </c>
      <c r="H911" s="15" t="s">
        <v>360</v>
      </c>
      <c r="I911" s="16" t="s">
        <v>19</v>
      </c>
      <c r="J911" s="53">
        <f t="shared" si="31"/>
        <v>0</v>
      </c>
    </row>
    <row r="912" spans="1:10" ht="37.5" x14ac:dyDescent="0.3">
      <c r="A912" s="41" t="s">
        <v>34</v>
      </c>
      <c r="B912" s="16" t="s">
        <v>223</v>
      </c>
      <c r="C912" s="15" t="s">
        <v>23</v>
      </c>
      <c r="D912" s="16">
        <v>10</v>
      </c>
      <c r="E912" s="19" t="s">
        <v>23</v>
      </c>
      <c r="F912" s="16" t="s">
        <v>17</v>
      </c>
      <c r="G912" s="16" t="s">
        <v>42</v>
      </c>
      <c r="H912" s="15" t="s">
        <v>360</v>
      </c>
      <c r="I912" s="16" t="s">
        <v>35</v>
      </c>
      <c r="J912" s="53">
        <v>0</v>
      </c>
    </row>
    <row r="913" spans="1:10" x14ac:dyDescent="0.3">
      <c r="A913" s="60" t="s">
        <v>74</v>
      </c>
      <c r="B913" s="16" t="s">
        <v>223</v>
      </c>
      <c r="C913" s="12" t="s">
        <v>51</v>
      </c>
      <c r="D913" s="12" t="s">
        <v>16</v>
      </c>
      <c r="E913" s="18" t="s">
        <v>16</v>
      </c>
      <c r="F913" s="13" t="s">
        <v>17</v>
      </c>
      <c r="G913" s="13" t="s">
        <v>16</v>
      </c>
      <c r="H913" s="12" t="s">
        <v>18</v>
      </c>
      <c r="I913" s="13" t="s">
        <v>19</v>
      </c>
      <c r="J913" s="53">
        <f>J914</f>
        <v>2930.66</v>
      </c>
    </row>
    <row r="914" spans="1:10" x14ac:dyDescent="0.3">
      <c r="A914" s="41" t="s">
        <v>75</v>
      </c>
      <c r="B914" s="16" t="s">
        <v>223</v>
      </c>
      <c r="C914" s="19" t="s">
        <v>51</v>
      </c>
      <c r="D914" s="16" t="s">
        <v>97</v>
      </c>
      <c r="E914" s="19" t="s">
        <v>16</v>
      </c>
      <c r="F914" s="16" t="s">
        <v>17</v>
      </c>
      <c r="G914" s="16" t="s">
        <v>16</v>
      </c>
      <c r="H914" s="15" t="s">
        <v>18</v>
      </c>
      <c r="I914" s="16" t="s">
        <v>19</v>
      </c>
      <c r="J914" s="53">
        <f>J915</f>
        <v>2930.66</v>
      </c>
    </row>
    <row r="915" spans="1:10" ht="75" x14ac:dyDescent="0.3">
      <c r="A915" s="58" t="s">
        <v>292</v>
      </c>
      <c r="B915" s="16" t="s">
        <v>223</v>
      </c>
      <c r="C915" s="19" t="s">
        <v>51</v>
      </c>
      <c r="D915" s="16" t="s">
        <v>97</v>
      </c>
      <c r="E915" s="19" t="s">
        <v>51</v>
      </c>
      <c r="F915" s="16" t="s">
        <v>17</v>
      </c>
      <c r="G915" s="16" t="s">
        <v>16</v>
      </c>
      <c r="H915" s="15" t="s">
        <v>18</v>
      </c>
      <c r="I915" s="16" t="s">
        <v>19</v>
      </c>
      <c r="J915" s="53">
        <f>J921+J925+J916</f>
        <v>2930.66</v>
      </c>
    </row>
    <row r="916" spans="1:10" ht="37.5" x14ac:dyDescent="0.3">
      <c r="A916" s="41" t="s">
        <v>426</v>
      </c>
      <c r="B916" s="16" t="s">
        <v>223</v>
      </c>
      <c r="C916" s="19" t="s">
        <v>51</v>
      </c>
      <c r="D916" s="16" t="s">
        <v>97</v>
      </c>
      <c r="E916" s="19" t="s">
        <v>51</v>
      </c>
      <c r="F916" s="16" t="s">
        <v>82</v>
      </c>
      <c r="G916" s="16" t="s">
        <v>16</v>
      </c>
      <c r="H916" s="15" t="s">
        <v>18</v>
      </c>
      <c r="I916" s="16" t="s">
        <v>19</v>
      </c>
      <c r="J916" s="53">
        <f>J917</f>
        <v>1350</v>
      </c>
    </row>
    <row r="917" spans="1:10" ht="37.5" x14ac:dyDescent="0.3">
      <c r="A917" s="58" t="s">
        <v>703</v>
      </c>
      <c r="B917" s="16" t="s">
        <v>223</v>
      </c>
      <c r="C917" s="19" t="s">
        <v>51</v>
      </c>
      <c r="D917" s="16" t="s">
        <v>97</v>
      </c>
      <c r="E917" s="19" t="s">
        <v>51</v>
      </c>
      <c r="F917" s="16" t="s">
        <v>82</v>
      </c>
      <c r="G917" s="16" t="s">
        <v>64</v>
      </c>
      <c r="H917" s="15" t="s">
        <v>18</v>
      </c>
      <c r="I917" s="16" t="s">
        <v>19</v>
      </c>
      <c r="J917" s="53">
        <f>J918</f>
        <v>1350</v>
      </c>
    </row>
    <row r="918" spans="1:10" ht="56.25" x14ac:dyDescent="0.3">
      <c r="A918" s="58" t="s">
        <v>705</v>
      </c>
      <c r="B918" s="16" t="s">
        <v>223</v>
      </c>
      <c r="C918" s="19" t="s">
        <v>51</v>
      </c>
      <c r="D918" s="16" t="s">
        <v>97</v>
      </c>
      <c r="E918" s="19" t="s">
        <v>51</v>
      </c>
      <c r="F918" s="16" t="s">
        <v>82</v>
      </c>
      <c r="G918" s="16" t="s">
        <v>64</v>
      </c>
      <c r="H918" s="15" t="s">
        <v>704</v>
      </c>
      <c r="I918" s="16" t="s">
        <v>19</v>
      </c>
      <c r="J918" s="53">
        <f>J919</f>
        <v>1350</v>
      </c>
    </row>
    <row r="919" spans="1:10" ht="75" x14ac:dyDescent="0.3">
      <c r="A919" s="58" t="s">
        <v>706</v>
      </c>
      <c r="B919" s="16" t="s">
        <v>223</v>
      </c>
      <c r="C919" s="19" t="s">
        <v>51</v>
      </c>
      <c r="D919" s="16" t="s">
        <v>97</v>
      </c>
      <c r="E919" s="19" t="s">
        <v>51</v>
      </c>
      <c r="F919" s="16" t="s">
        <v>82</v>
      </c>
      <c r="G919" s="16" t="s">
        <v>64</v>
      </c>
      <c r="H919" s="15" t="s">
        <v>702</v>
      </c>
      <c r="I919" s="16" t="s">
        <v>19</v>
      </c>
      <c r="J919" s="53">
        <f>J920</f>
        <v>1350</v>
      </c>
    </row>
    <row r="920" spans="1:10" ht="37.5" x14ac:dyDescent="0.3">
      <c r="A920" s="41" t="s">
        <v>34</v>
      </c>
      <c r="B920" s="16" t="s">
        <v>223</v>
      </c>
      <c r="C920" s="19" t="s">
        <v>51</v>
      </c>
      <c r="D920" s="16" t="s">
        <v>97</v>
      </c>
      <c r="E920" s="19" t="s">
        <v>51</v>
      </c>
      <c r="F920" s="16" t="s">
        <v>82</v>
      </c>
      <c r="G920" s="16" t="s">
        <v>64</v>
      </c>
      <c r="H920" s="15" t="s">
        <v>702</v>
      </c>
      <c r="I920" s="16" t="s">
        <v>35</v>
      </c>
      <c r="J920" s="53">
        <v>1350</v>
      </c>
    </row>
    <row r="921" spans="1:10" ht="37.5" x14ac:dyDescent="0.3">
      <c r="A921" s="58" t="s">
        <v>261</v>
      </c>
      <c r="B921" s="16" t="s">
        <v>223</v>
      </c>
      <c r="C921" s="19" t="s">
        <v>51</v>
      </c>
      <c r="D921" s="16" t="s">
        <v>97</v>
      </c>
      <c r="E921" s="19" t="s">
        <v>51</v>
      </c>
      <c r="F921" s="16" t="s">
        <v>9</v>
      </c>
      <c r="G921" s="16" t="s">
        <v>16</v>
      </c>
      <c r="H921" s="15" t="s">
        <v>18</v>
      </c>
      <c r="I921" s="16" t="s">
        <v>19</v>
      </c>
      <c r="J921" s="53">
        <f t="shared" ref="J921:J923" si="32">J922</f>
        <v>384.08</v>
      </c>
    </row>
    <row r="922" spans="1:10" ht="37.5" x14ac:dyDescent="0.3">
      <c r="A922" s="58" t="s">
        <v>313</v>
      </c>
      <c r="B922" s="16" t="s">
        <v>223</v>
      </c>
      <c r="C922" s="19" t="s">
        <v>51</v>
      </c>
      <c r="D922" s="16" t="s">
        <v>97</v>
      </c>
      <c r="E922" s="19" t="s">
        <v>51</v>
      </c>
      <c r="F922" s="16" t="s">
        <v>9</v>
      </c>
      <c r="G922" s="16" t="s">
        <v>21</v>
      </c>
      <c r="H922" s="15" t="s">
        <v>18</v>
      </c>
      <c r="I922" s="16" t="s">
        <v>19</v>
      </c>
      <c r="J922" s="53">
        <f t="shared" si="32"/>
        <v>384.08</v>
      </c>
    </row>
    <row r="923" spans="1:10" ht="37.5" x14ac:dyDescent="0.3">
      <c r="A923" s="41" t="s">
        <v>288</v>
      </c>
      <c r="B923" s="16" t="s">
        <v>223</v>
      </c>
      <c r="C923" s="19" t="s">
        <v>51</v>
      </c>
      <c r="D923" s="16" t="s">
        <v>97</v>
      </c>
      <c r="E923" s="19" t="s">
        <v>51</v>
      </c>
      <c r="F923" s="16" t="s">
        <v>9</v>
      </c>
      <c r="G923" s="16" t="s">
        <v>21</v>
      </c>
      <c r="H923" s="15" t="s">
        <v>234</v>
      </c>
      <c r="I923" s="16" t="s">
        <v>19</v>
      </c>
      <c r="J923" s="53">
        <f t="shared" si="32"/>
        <v>384.08</v>
      </c>
    </row>
    <row r="924" spans="1:10" ht="37.5" x14ac:dyDescent="0.3">
      <c r="A924" s="41" t="s">
        <v>34</v>
      </c>
      <c r="B924" s="16" t="s">
        <v>223</v>
      </c>
      <c r="C924" s="19" t="s">
        <v>51</v>
      </c>
      <c r="D924" s="16" t="s">
        <v>97</v>
      </c>
      <c r="E924" s="19" t="s">
        <v>51</v>
      </c>
      <c r="F924" s="16" t="s">
        <v>9</v>
      </c>
      <c r="G924" s="16" t="s">
        <v>21</v>
      </c>
      <c r="H924" s="15" t="s">
        <v>234</v>
      </c>
      <c r="I924" s="16" t="s">
        <v>35</v>
      </c>
      <c r="J924" s="53">
        <v>384.08</v>
      </c>
    </row>
    <row r="925" spans="1:10" ht="37.5" x14ac:dyDescent="0.3">
      <c r="A925" s="58" t="s">
        <v>314</v>
      </c>
      <c r="B925" s="16" t="s">
        <v>223</v>
      </c>
      <c r="C925" s="19" t="s">
        <v>51</v>
      </c>
      <c r="D925" s="16" t="s">
        <v>97</v>
      </c>
      <c r="E925" s="19" t="s">
        <v>51</v>
      </c>
      <c r="F925" s="16" t="s">
        <v>9</v>
      </c>
      <c r="G925" s="16" t="s">
        <v>42</v>
      </c>
      <c r="H925" s="15" t="s">
        <v>18</v>
      </c>
      <c r="I925" s="16" t="s">
        <v>19</v>
      </c>
      <c r="J925" s="53">
        <f>J926</f>
        <v>1196.58</v>
      </c>
    </row>
    <row r="926" spans="1:10" ht="37.5" x14ac:dyDescent="0.3">
      <c r="A926" s="41" t="s">
        <v>288</v>
      </c>
      <c r="B926" s="16" t="s">
        <v>223</v>
      </c>
      <c r="C926" s="19" t="s">
        <v>51</v>
      </c>
      <c r="D926" s="16" t="s">
        <v>97</v>
      </c>
      <c r="E926" s="19" t="s">
        <v>51</v>
      </c>
      <c r="F926" s="16" t="s">
        <v>9</v>
      </c>
      <c r="G926" s="16" t="s">
        <v>42</v>
      </c>
      <c r="H926" s="15" t="s">
        <v>234</v>
      </c>
      <c r="I926" s="16" t="s">
        <v>19</v>
      </c>
      <c r="J926" s="53">
        <f>J927</f>
        <v>1196.58</v>
      </c>
    </row>
    <row r="927" spans="1:10" ht="37.5" x14ac:dyDescent="0.3">
      <c r="A927" s="41" t="s">
        <v>34</v>
      </c>
      <c r="B927" s="16" t="s">
        <v>223</v>
      </c>
      <c r="C927" s="15" t="s">
        <v>51</v>
      </c>
      <c r="D927" s="16" t="s">
        <v>97</v>
      </c>
      <c r="E927" s="19" t="s">
        <v>51</v>
      </c>
      <c r="F927" s="16" t="s">
        <v>9</v>
      </c>
      <c r="G927" s="16" t="s">
        <v>42</v>
      </c>
      <c r="H927" s="15" t="s">
        <v>234</v>
      </c>
      <c r="I927" s="16" t="s">
        <v>35</v>
      </c>
      <c r="J927" s="53">
        <v>1196.58</v>
      </c>
    </row>
    <row r="928" spans="1:10" x14ac:dyDescent="0.3">
      <c r="A928" s="42" t="s">
        <v>86</v>
      </c>
      <c r="B928" s="15" t="s">
        <v>223</v>
      </c>
      <c r="C928" s="12" t="s">
        <v>67</v>
      </c>
      <c r="D928" s="12" t="s">
        <v>16</v>
      </c>
      <c r="E928" s="13" t="s">
        <v>16</v>
      </c>
      <c r="F928" s="13" t="s">
        <v>17</v>
      </c>
      <c r="G928" s="13" t="s">
        <v>16</v>
      </c>
      <c r="H928" s="12" t="s">
        <v>18</v>
      </c>
      <c r="I928" s="13" t="s">
        <v>19</v>
      </c>
      <c r="J928" s="53">
        <f>J929+J935</f>
        <v>6581.6100000000006</v>
      </c>
    </row>
    <row r="929" spans="1:10" x14ac:dyDescent="0.3">
      <c r="A929" s="41" t="s">
        <v>211</v>
      </c>
      <c r="B929" s="15" t="s">
        <v>223</v>
      </c>
      <c r="C929" s="15" t="s">
        <v>67</v>
      </c>
      <c r="D929" s="15" t="s">
        <v>42</v>
      </c>
      <c r="E929" s="16" t="s">
        <v>16</v>
      </c>
      <c r="F929" s="16" t="s">
        <v>17</v>
      </c>
      <c r="G929" s="16" t="s">
        <v>16</v>
      </c>
      <c r="H929" s="15" t="s">
        <v>18</v>
      </c>
      <c r="I929" s="16" t="s">
        <v>19</v>
      </c>
      <c r="J929" s="53">
        <f t="shared" ref="J929:J933" si="33">J930</f>
        <v>2.02</v>
      </c>
    </row>
    <row r="930" spans="1:10" ht="75" x14ac:dyDescent="0.3">
      <c r="A930" s="41" t="s">
        <v>273</v>
      </c>
      <c r="B930" s="15" t="s">
        <v>223</v>
      </c>
      <c r="C930" s="15" t="s">
        <v>67</v>
      </c>
      <c r="D930" s="15" t="s">
        <v>42</v>
      </c>
      <c r="E930" s="16" t="s">
        <v>52</v>
      </c>
      <c r="F930" s="16" t="s">
        <v>17</v>
      </c>
      <c r="G930" s="16" t="s">
        <v>16</v>
      </c>
      <c r="H930" s="15" t="s">
        <v>18</v>
      </c>
      <c r="I930" s="16" t="s">
        <v>19</v>
      </c>
      <c r="J930" s="53">
        <f t="shared" si="33"/>
        <v>2.02</v>
      </c>
    </row>
    <row r="931" spans="1:10" ht="37.5" x14ac:dyDescent="0.3">
      <c r="A931" s="41" t="s">
        <v>270</v>
      </c>
      <c r="B931" s="15" t="s">
        <v>223</v>
      </c>
      <c r="C931" s="15" t="s">
        <v>67</v>
      </c>
      <c r="D931" s="15" t="s">
        <v>42</v>
      </c>
      <c r="E931" s="16" t="s">
        <v>52</v>
      </c>
      <c r="F931" s="16" t="s">
        <v>25</v>
      </c>
      <c r="G931" s="16" t="s">
        <v>16</v>
      </c>
      <c r="H931" s="15" t="s">
        <v>18</v>
      </c>
      <c r="I931" s="16" t="s">
        <v>19</v>
      </c>
      <c r="J931" s="53">
        <f t="shared" si="33"/>
        <v>2.02</v>
      </c>
    </row>
    <row r="932" spans="1:10" x14ac:dyDescent="0.3">
      <c r="A932" s="41" t="s">
        <v>280</v>
      </c>
      <c r="B932" s="14">
        <v>672</v>
      </c>
      <c r="C932" s="15" t="s">
        <v>67</v>
      </c>
      <c r="D932" s="15" t="s">
        <v>42</v>
      </c>
      <c r="E932" s="16" t="s">
        <v>52</v>
      </c>
      <c r="F932" s="16" t="s">
        <v>25</v>
      </c>
      <c r="G932" s="16" t="s">
        <v>21</v>
      </c>
      <c r="H932" s="15" t="s">
        <v>18</v>
      </c>
      <c r="I932" s="16" t="s">
        <v>19</v>
      </c>
      <c r="J932" s="53">
        <f t="shared" si="33"/>
        <v>2.02</v>
      </c>
    </row>
    <row r="933" spans="1:10" x14ac:dyDescent="0.3">
      <c r="A933" s="41" t="s">
        <v>342</v>
      </c>
      <c r="B933" s="14">
        <v>672</v>
      </c>
      <c r="C933" s="15" t="s">
        <v>67</v>
      </c>
      <c r="D933" s="15" t="s">
        <v>42</v>
      </c>
      <c r="E933" s="16" t="s">
        <v>52</v>
      </c>
      <c r="F933" s="16" t="s">
        <v>25</v>
      </c>
      <c r="G933" s="16" t="s">
        <v>21</v>
      </c>
      <c r="H933" s="15" t="s">
        <v>272</v>
      </c>
      <c r="I933" s="16" t="s">
        <v>19</v>
      </c>
      <c r="J933" s="53">
        <f t="shared" si="33"/>
        <v>2.02</v>
      </c>
    </row>
    <row r="934" spans="1:10" ht="37.5" x14ac:dyDescent="0.3">
      <c r="A934" s="41" t="s">
        <v>34</v>
      </c>
      <c r="B934" s="14">
        <v>672</v>
      </c>
      <c r="C934" s="15" t="s">
        <v>67</v>
      </c>
      <c r="D934" s="15" t="s">
        <v>42</v>
      </c>
      <c r="E934" s="16" t="s">
        <v>52</v>
      </c>
      <c r="F934" s="16" t="s">
        <v>25</v>
      </c>
      <c r="G934" s="16" t="s">
        <v>21</v>
      </c>
      <c r="H934" s="15" t="s">
        <v>272</v>
      </c>
      <c r="I934" s="16" t="s">
        <v>35</v>
      </c>
      <c r="J934" s="53">
        <v>2.02</v>
      </c>
    </row>
    <row r="935" spans="1:10" x14ac:dyDescent="0.3">
      <c r="A935" s="41" t="s">
        <v>227</v>
      </c>
      <c r="B935" s="15" t="s">
        <v>223</v>
      </c>
      <c r="C935" s="15" t="s">
        <v>67</v>
      </c>
      <c r="D935" s="15" t="s">
        <v>23</v>
      </c>
      <c r="E935" s="16" t="s">
        <v>16</v>
      </c>
      <c r="F935" s="15" t="s">
        <v>17</v>
      </c>
      <c r="G935" s="16" t="s">
        <v>16</v>
      </c>
      <c r="H935" s="15" t="s">
        <v>18</v>
      </c>
      <c r="I935" s="16" t="s">
        <v>19</v>
      </c>
      <c r="J935" s="53">
        <f>J936</f>
        <v>6579.59</v>
      </c>
    </row>
    <row r="936" spans="1:10" ht="75" x14ac:dyDescent="0.3">
      <c r="A936" s="41" t="s">
        <v>273</v>
      </c>
      <c r="B936" s="15" t="s">
        <v>223</v>
      </c>
      <c r="C936" s="15" t="s">
        <v>67</v>
      </c>
      <c r="D936" s="15" t="s">
        <v>23</v>
      </c>
      <c r="E936" s="16" t="s">
        <v>52</v>
      </c>
      <c r="F936" s="16" t="s">
        <v>17</v>
      </c>
      <c r="G936" s="16" t="s">
        <v>16</v>
      </c>
      <c r="H936" s="15" t="s">
        <v>18</v>
      </c>
      <c r="I936" s="16" t="s">
        <v>19</v>
      </c>
      <c r="J936" s="53">
        <f>J937+J946</f>
        <v>6579.59</v>
      </c>
    </row>
    <row r="937" spans="1:10" ht="37.5" x14ac:dyDescent="0.3">
      <c r="A937" s="78" t="s">
        <v>281</v>
      </c>
      <c r="B937" s="15" t="s">
        <v>223</v>
      </c>
      <c r="C937" s="15" t="s">
        <v>67</v>
      </c>
      <c r="D937" s="15" t="s">
        <v>23</v>
      </c>
      <c r="E937" s="16" t="s">
        <v>52</v>
      </c>
      <c r="F937" s="16" t="s">
        <v>82</v>
      </c>
      <c r="G937" s="16" t="s">
        <v>16</v>
      </c>
      <c r="H937" s="15" t="s">
        <v>18</v>
      </c>
      <c r="I937" s="16" t="s">
        <v>19</v>
      </c>
      <c r="J937" s="53">
        <f>J938+J941</f>
        <v>4782.37</v>
      </c>
    </row>
    <row r="938" spans="1:10" x14ac:dyDescent="0.3">
      <c r="A938" s="41" t="s">
        <v>241</v>
      </c>
      <c r="B938" s="15" t="s">
        <v>223</v>
      </c>
      <c r="C938" s="15" t="s">
        <v>67</v>
      </c>
      <c r="D938" s="15" t="s">
        <v>23</v>
      </c>
      <c r="E938" s="16" t="s">
        <v>52</v>
      </c>
      <c r="F938" s="16" t="s">
        <v>82</v>
      </c>
      <c r="G938" s="16" t="s">
        <v>51</v>
      </c>
      <c r="H938" s="15" t="s">
        <v>18</v>
      </c>
      <c r="I938" s="16" t="s">
        <v>19</v>
      </c>
      <c r="J938" s="53">
        <f t="shared" ref="J938:J939" si="34">J939</f>
        <v>2374.67</v>
      </c>
    </row>
    <row r="939" spans="1:10" x14ac:dyDescent="0.3">
      <c r="A939" s="41" t="s">
        <v>216</v>
      </c>
      <c r="B939" s="14">
        <v>672</v>
      </c>
      <c r="C939" s="15" t="s">
        <v>67</v>
      </c>
      <c r="D939" s="15" t="s">
        <v>23</v>
      </c>
      <c r="E939" s="16" t="s">
        <v>52</v>
      </c>
      <c r="F939" s="16" t="s">
        <v>82</v>
      </c>
      <c r="G939" s="16" t="s">
        <v>51</v>
      </c>
      <c r="H939" s="15" t="s">
        <v>217</v>
      </c>
      <c r="I939" s="16" t="s">
        <v>19</v>
      </c>
      <c r="J939" s="53">
        <f t="shared" si="34"/>
        <v>2374.67</v>
      </c>
    </row>
    <row r="940" spans="1:10" ht="37.5" x14ac:dyDescent="0.3">
      <c r="A940" s="41" t="s">
        <v>34</v>
      </c>
      <c r="B940" s="14">
        <v>672</v>
      </c>
      <c r="C940" s="15" t="s">
        <v>67</v>
      </c>
      <c r="D940" s="15" t="s">
        <v>23</v>
      </c>
      <c r="E940" s="16" t="s">
        <v>52</v>
      </c>
      <c r="F940" s="16" t="s">
        <v>82</v>
      </c>
      <c r="G940" s="16" t="s">
        <v>51</v>
      </c>
      <c r="H940" s="15" t="s">
        <v>217</v>
      </c>
      <c r="I940" s="16" t="s">
        <v>35</v>
      </c>
      <c r="J940" s="53">
        <v>2374.67</v>
      </c>
    </row>
    <row r="941" spans="1:10" x14ac:dyDescent="0.3">
      <c r="A941" s="41" t="s">
        <v>425</v>
      </c>
      <c r="B941" s="14">
        <v>672</v>
      </c>
      <c r="C941" s="15" t="s">
        <v>67</v>
      </c>
      <c r="D941" s="15" t="s">
        <v>23</v>
      </c>
      <c r="E941" s="16" t="s">
        <v>52</v>
      </c>
      <c r="F941" s="16" t="s">
        <v>82</v>
      </c>
      <c r="G941" s="16" t="s">
        <v>67</v>
      </c>
      <c r="H941" s="15" t="s">
        <v>18</v>
      </c>
      <c r="I941" s="16" t="s">
        <v>19</v>
      </c>
      <c r="J941" s="53">
        <f>J942+J944</f>
        <v>2407.6999999999998</v>
      </c>
    </row>
    <row r="942" spans="1:10" ht="56.25" x14ac:dyDescent="0.3">
      <c r="A942" s="138" t="s">
        <v>621</v>
      </c>
      <c r="B942" s="14">
        <v>672</v>
      </c>
      <c r="C942" s="15" t="s">
        <v>67</v>
      </c>
      <c r="D942" s="15" t="s">
        <v>23</v>
      </c>
      <c r="E942" s="16" t="s">
        <v>52</v>
      </c>
      <c r="F942" s="16" t="s">
        <v>82</v>
      </c>
      <c r="G942" s="16" t="s">
        <v>67</v>
      </c>
      <c r="H942" s="15" t="s">
        <v>613</v>
      </c>
      <c r="I942" s="16" t="s">
        <v>19</v>
      </c>
      <c r="J942" s="53">
        <f>J943</f>
        <v>2347.6999999999998</v>
      </c>
    </row>
    <row r="943" spans="1:10" ht="37.5" x14ac:dyDescent="0.3">
      <c r="A943" s="41" t="s">
        <v>34</v>
      </c>
      <c r="B943" s="14">
        <v>672</v>
      </c>
      <c r="C943" s="15" t="s">
        <v>67</v>
      </c>
      <c r="D943" s="15" t="s">
        <v>23</v>
      </c>
      <c r="E943" s="16" t="s">
        <v>52</v>
      </c>
      <c r="F943" s="16" t="s">
        <v>82</v>
      </c>
      <c r="G943" s="16" t="s">
        <v>67</v>
      </c>
      <c r="H943" s="15" t="s">
        <v>613</v>
      </c>
      <c r="I943" s="16" t="s">
        <v>35</v>
      </c>
      <c r="J943" s="53">
        <v>2347.6999999999998</v>
      </c>
    </row>
    <row r="944" spans="1:10" ht="56.25" x14ac:dyDescent="0.3">
      <c r="A944" s="41" t="s">
        <v>620</v>
      </c>
      <c r="B944" s="14">
        <v>672</v>
      </c>
      <c r="C944" s="15" t="s">
        <v>67</v>
      </c>
      <c r="D944" s="15" t="s">
        <v>23</v>
      </c>
      <c r="E944" s="16" t="s">
        <v>52</v>
      </c>
      <c r="F944" s="16" t="s">
        <v>82</v>
      </c>
      <c r="G944" s="16" t="s">
        <v>67</v>
      </c>
      <c r="H944" s="15" t="s">
        <v>614</v>
      </c>
      <c r="I944" s="16" t="s">
        <v>19</v>
      </c>
      <c r="J944" s="53">
        <f>J945</f>
        <v>60</v>
      </c>
    </row>
    <row r="945" spans="1:10" ht="37.5" x14ac:dyDescent="0.3">
      <c r="A945" s="41" t="s">
        <v>34</v>
      </c>
      <c r="B945" s="14">
        <v>672</v>
      </c>
      <c r="C945" s="15" t="s">
        <v>67</v>
      </c>
      <c r="D945" s="15" t="s">
        <v>23</v>
      </c>
      <c r="E945" s="16" t="s">
        <v>52</v>
      </c>
      <c r="F945" s="16" t="s">
        <v>82</v>
      </c>
      <c r="G945" s="16" t="s">
        <v>67</v>
      </c>
      <c r="H945" s="15" t="s">
        <v>614</v>
      </c>
      <c r="I945" s="16" t="s">
        <v>35</v>
      </c>
      <c r="J945" s="53">
        <v>60</v>
      </c>
    </row>
    <row r="946" spans="1:10" ht="37.5" x14ac:dyDescent="0.3">
      <c r="A946" s="41" t="s">
        <v>237</v>
      </c>
      <c r="B946" s="14">
        <v>672</v>
      </c>
      <c r="C946" s="15" t="s">
        <v>67</v>
      </c>
      <c r="D946" s="15" t="s">
        <v>23</v>
      </c>
      <c r="E946" s="16" t="s">
        <v>52</v>
      </c>
      <c r="F946" s="16" t="s">
        <v>9</v>
      </c>
      <c r="G946" s="16" t="s">
        <v>16</v>
      </c>
      <c r="H946" s="15" t="s">
        <v>18</v>
      </c>
      <c r="I946" s="16" t="s">
        <v>19</v>
      </c>
      <c r="J946" s="53">
        <f t="shared" ref="J946:J948" si="35">J947</f>
        <v>1797.22</v>
      </c>
    </row>
    <row r="947" spans="1:10" ht="37.5" x14ac:dyDescent="0.3">
      <c r="A947" s="41" t="s">
        <v>274</v>
      </c>
      <c r="B947" s="15" t="s">
        <v>223</v>
      </c>
      <c r="C947" s="15" t="s">
        <v>67</v>
      </c>
      <c r="D947" s="15" t="s">
        <v>23</v>
      </c>
      <c r="E947" s="16" t="s">
        <v>52</v>
      </c>
      <c r="F947" s="16" t="s">
        <v>9</v>
      </c>
      <c r="G947" s="16" t="s">
        <v>21</v>
      </c>
      <c r="H947" s="15" t="s">
        <v>18</v>
      </c>
      <c r="I947" s="16" t="s">
        <v>19</v>
      </c>
      <c r="J947" s="53">
        <f t="shared" si="35"/>
        <v>1797.22</v>
      </c>
    </row>
    <row r="948" spans="1:10" x14ac:dyDescent="0.3">
      <c r="A948" s="41" t="s">
        <v>277</v>
      </c>
      <c r="B948" s="15" t="s">
        <v>223</v>
      </c>
      <c r="C948" s="15" t="s">
        <v>67</v>
      </c>
      <c r="D948" s="15" t="s">
        <v>23</v>
      </c>
      <c r="E948" s="16" t="s">
        <v>52</v>
      </c>
      <c r="F948" s="16" t="s">
        <v>9</v>
      </c>
      <c r="G948" s="16" t="s">
        <v>21</v>
      </c>
      <c r="H948" s="15" t="s">
        <v>213</v>
      </c>
      <c r="I948" s="16" t="s">
        <v>19</v>
      </c>
      <c r="J948" s="53">
        <f t="shared" si="35"/>
        <v>1797.22</v>
      </c>
    </row>
    <row r="949" spans="1:10" ht="37.5" x14ac:dyDescent="0.3">
      <c r="A949" s="41" t="s">
        <v>34</v>
      </c>
      <c r="B949" s="15" t="s">
        <v>223</v>
      </c>
      <c r="C949" s="15" t="s">
        <v>67</v>
      </c>
      <c r="D949" s="15" t="s">
        <v>23</v>
      </c>
      <c r="E949" s="16" t="s">
        <v>52</v>
      </c>
      <c r="F949" s="16" t="s">
        <v>9</v>
      </c>
      <c r="G949" s="16" t="s">
        <v>21</v>
      </c>
      <c r="H949" s="15" t="s">
        <v>213</v>
      </c>
      <c r="I949" s="16" t="s">
        <v>35</v>
      </c>
      <c r="J949" s="53">
        <v>1797.22</v>
      </c>
    </row>
    <row r="950" spans="1:10" x14ac:dyDescent="0.3">
      <c r="A950" s="42" t="s">
        <v>570</v>
      </c>
      <c r="B950" s="12" t="s">
        <v>223</v>
      </c>
      <c r="C950" s="12" t="s">
        <v>64</v>
      </c>
      <c r="D950" s="12" t="s">
        <v>16</v>
      </c>
      <c r="E950" s="13" t="s">
        <v>16</v>
      </c>
      <c r="F950" s="13" t="s">
        <v>17</v>
      </c>
      <c r="G950" s="13" t="s">
        <v>16</v>
      </c>
      <c r="H950" s="12" t="s">
        <v>18</v>
      </c>
      <c r="I950" s="13" t="s">
        <v>19</v>
      </c>
      <c r="J950" s="52">
        <f>J951</f>
        <v>0</v>
      </c>
    </row>
    <row r="951" spans="1:10" x14ac:dyDescent="0.3">
      <c r="A951" s="41" t="s">
        <v>571</v>
      </c>
      <c r="B951" s="15" t="s">
        <v>223</v>
      </c>
      <c r="C951" s="15" t="s">
        <v>64</v>
      </c>
      <c r="D951" s="15" t="s">
        <v>67</v>
      </c>
      <c r="E951" s="16" t="s">
        <v>16</v>
      </c>
      <c r="F951" s="16" t="s">
        <v>17</v>
      </c>
      <c r="G951" s="16" t="s">
        <v>16</v>
      </c>
      <c r="H951" s="15" t="s">
        <v>18</v>
      </c>
      <c r="I951" s="16" t="s">
        <v>19</v>
      </c>
      <c r="J951" s="53">
        <f>J952</f>
        <v>0</v>
      </c>
    </row>
    <row r="952" spans="1:10" ht="37.5" x14ac:dyDescent="0.3">
      <c r="A952" s="41" t="s">
        <v>573</v>
      </c>
      <c r="B952" s="15" t="s">
        <v>223</v>
      </c>
      <c r="C952" s="15" t="s">
        <v>64</v>
      </c>
      <c r="D952" s="15" t="s">
        <v>67</v>
      </c>
      <c r="E952" s="16" t="s">
        <v>366</v>
      </c>
      <c r="F952" s="16" t="s">
        <v>17</v>
      </c>
      <c r="G952" s="16" t="s">
        <v>16</v>
      </c>
      <c r="H952" s="15" t="s">
        <v>18</v>
      </c>
      <c r="I952" s="16" t="s">
        <v>19</v>
      </c>
      <c r="J952" s="53">
        <f>J953</f>
        <v>0</v>
      </c>
    </row>
    <row r="953" spans="1:10" x14ac:dyDescent="0.3">
      <c r="A953" s="41" t="s">
        <v>572</v>
      </c>
      <c r="B953" s="15" t="s">
        <v>223</v>
      </c>
      <c r="C953" s="15" t="s">
        <v>64</v>
      </c>
      <c r="D953" s="15" t="s">
        <v>67</v>
      </c>
      <c r="E953" s="16" t="s">
        <v>366</v>
      </c>
      <c r="F953" s="16" t="s">
        <v>25</v>
      </c>
      <c r="G953" s="16" t="s">
        <v>16</v>
      </c>
      <c r="H953" s="15" t="s">
        <v>18</v>
      </c>
      <c r="I953" s="16" t="s">
        <v>19</v>
      </c>
      <c r="J953" s="53">
        <f>J954</f>
        <v>0</v>
      </c>
    </row>
    <row r="954" spans="1:10" x14ac:dyDescent="0.3">
      <c r="A954" s="41" t="s">
        <v>574</v>
      </c>
      <c r="B954" s="15" t="s">
        <v>223</v>
      </c>
      <c r="C954" s="15" t="s">
        <v>64</v>
      </c>
      <c r="D954" s="15" t="s">
        <v>67</v>
      </c>
      <c r="E954" s="16" t="s">
        <v>366</v>
      </c>
      <c r="F954" s="16" t="s">
        <v>25</v>
      </c>
      <c r="G954" s="16" t="s">
        <v>16</v>
      </c>
      <c r="H954" s="15" t="s">
        <v>569</v>
      </c>
      <c r="I954" s="16" t="s">
        <v>19</v>
      </c>
      <c r="J954" s="53">
        <f>J955</f>
        <v>0</v>
      </c>
    </row>
    <row r="955" spans="1:10" ht="37.5" x14ac:dyDescent="0.3">
      <c r="A955" s="41" t="s">
        <v>34</v>
      </c>
      <c r="B955" s="15" t="s">
        <v>223</v>
      </c>
      <c r="C955" s="15" t="s">
        <v>64</v>
      </c>
      <c r="D955" s="15" t="s">
        <v>67</v>
      </c>
      <c r="E955" s="16" t="s">
        <v>366</v>
      </c>
      <c r="F955" s="16" t="s">
        <v>25</v>
      </c>
      <c r="G955" s="16" t="s">
        <v>16</v>
      </c>
      <c r="H955" s="15" t="s">
        <v>569</v>
      </c>
      <c r="I955" s="16" t="s">
        <v>35</v>
      </c>
      <c r="J955" s="53">
        <v>0</v>
      </c>
    </row>
    <row r="956" spans="1:10" x14ac:dyDescent="0.3">
      <c r="A956" s="84" t="s">
        <v>174</v>
      </c>
      <c r="B956" s="12" t="s">
        <v>223</v>
      </c>
      <c r="C956" s="12" t="s">
        <v>112</v>
      </c>
      <c r="D956" s="12" t="s">
        <v>16</v>
      </c>
      <c r="E956" s="13" t="s">
        <v>16</v>
      </c>
      <c r="F956" s="13" t="s">
        <v>17</v>
      </c>
      <c r="G956" s="13" t="s">
        <v>16</v>
      </c>
      <c r="H956" s="12" t="s">
        <v>18</v>
      </c>
      <c r="I956" s="13" t="s">
        <v>19</v>
      </c>
      <c r="J956" s="52">
        <f>J957</f>
        <v>385.6</v>
      </c>
    </row>
    <row r="957" spans="1:10" x14ac:dyDescent="0.3">
      <c r="A957" s="41" t="s">
        <v>302</v>
      </c>
      <c r="B957" s="15" t="s">
        <v>223</v>
      </c>
      <c r="C957" s="15" t="s">
        <v>112</v>
      </c>
      <c r="D957" s="15" t="s">
        <v>51</v>
      </c>
      <c r="E957" s="16" t="s">
        <v>16</v>
      </c>
      <c r="F957" s="16" t="s">
        <v>17</v>
      </c>
      <c r="G957" s="16" t="s">
        <v>16</v>
      </c>
      <c r="H957" s="15" t="s">
        <v>18</v>
      </c>
      <c r="I957" s="16" t="s">
        <v>19</v>
      </c>
      <c r="J957" s="53">
        <f>J958</f>
        <v>385.6</v>
      </c>
    </row>
    <row r="958" spans="1:10" ht="56.25" x14ac:dyDescent="0.3">
      <c r="A958" s="64" t="s">
        <v>346</v>
      </c>
      <c r="B958" s="15" t="s">
        <v>223</v>
      </c>
      <c r="C958" s="15" t="s">
        <v>112</v>
      </c>
      <c r="D958" s="15" t="s">
        <v>51</v>
      </c>
      <c r="E958" s="16" t="s">
        <v>90</v>
      </c>
      <c r="F958" s="16" t="s">
        <v>17</v>
      </c>
      <c r="G958" s="16" t="s">
        <v>16</v>
      </c>
      <c r="H958" s="15" t="s">
        <v>18</v>
      </c>
      <c r="I958" s="16" t="s">
        <v>19</v>
      </c>
      <c r="J958" s="53">
        <f>J959</f>
        <v>385.6</v>
      </c>
    </row>
    <row r="959" spans="1:10" ht="37.5" x14ac:dyDescent="0.3">
      <c r="A959" s="41" t="s">
        <v>577</v>
      </c>
      <c r="B959" s="15" t="s">
        <v>223</v>
      </c>
      <c r="C959" s="15" t="s">
        <v>112</v>
      </c>
      <c r="D959" s="15" t="s">
        <v>51</v>
      </c>
      <c r="E959" s="16" t="s">
        <v>90</v>
      </c>
      <c r="F959" s="16" t="s">
        <v>17</v>
      </c>
      <c r="G959" s="16" t="s">
        <v>67</v>
      </c>
      <c r="H959" s="15" t="s">
        <v>18</v>
      </c>
      <c r="I959" s="16" t="s">
        <v>19</v>
      </c>
      <c r="J959" s="53">
        <f>J960</f>
        <v>385.6</v>
      </c>
    </row>
    <row r="960" spans="1:10" ht="37.5" x14ac:dyDescent="0.3">
      <c r="A960" s="102" t="s">
        <v>599</v>
      </c>
      <c r="B960" s="15" t="s">
        <v>223</v>
      </c>
      <c r="C960" s="15" t="s">
        <v>112</v>
      </c>
      <c r="D960" s="15" t="s">
        <v>51</v>
      </c>
      <c r="E960" s="16" t="s">
        <v>90</v>
      </c>
      <c r="F960" s="16" t="s">
        <v>17</v>
      </c>
      <c r="G960" s="16" t="s">
        <v>67</v>
      </c>
      <c r="H960" s="15" t="s">
        <v>598</v>
      </c>
      <c r="I960" s="16" t="s">
        <v>19</v>
      </c>
      <c r="J960" s="53">
        <f>J961</f>
        <v>385.6</v>
      </c>
    </row>
    <row r="961" spans="1:10" ht="37.5" x14ac:dyDescent="0.3">
      <c r="A961" s="102" t="s">
        <v>34</v>
      </c>
      <c r="B961" s="15" t="s">
        <v>223</v>
      </c>
      <c r="C961" s="15" t="s">
        <v>112</v>
      </c>
      <c r="D961" s="15" t="s">
        <v>51</v>
      </c>
      <c r="E961" s="16" t="s">
        <v>90</v>
      </c>
      <c r="F961" s="16" t="s">
        <v>17</v>
      </c>
      <c r="G961" s="16" t="s">
        <v>67</v>
      </c>
      <c r="H961" s="15" t="s">
        <v>598</v>
      </c>
      <c r="I961" s="16" t="s">
        <v>35</v>
      </c>
      <c r="J961" s="53">
        <v>385.6</v>
      </c>
    </row>
    <row r="962" spans="1:10" x14ac:dyDescent="0.3">
      <c r="A962" s="60" t="s">
        <v>92</v>
      </c>
      <c r="B962" s="12" t="s">
        <v>223</v>
      </c>
      <c r="C962" s="12" t="s">
        <v>93</v>
      </c>
      <c r="D962" s="12" t="s">
        <v>16</v>
      </c>
      <c r="E962" s="18" t="s">
        <v>16</v>
      </c>
      <c r="F962" s="13" t="s">
        <v>17</v>
      </c>
      <c r="G962" s="13" t="s">
        <v>16</v>
      </c>
      <c r="H962" s="12" t="s">
        <v>18</v>
      </c>
      <c r="I962" s="13" t="s">
        <v>19</v>
      </c>
      <c r="J962" s="52">
        <f>J963</f>
        <v>3338.8900000000003</v>
      </c>
    </row>
    <row r="963" spans="1:10" x14ac:dyDescent="0.3">
      <c r="A963" s="58" t="s">
        <v>94</v>
      </c>
      <c r="B963" s="12" t="s">
        <v>223</v>
      </c>
      <c r="C963" s="21">
        <v>11</v>
      </c>
      <c r="D963" s="18" t="s">
        <v>42</v>
      </c>
      <c r="E963" s="18" t="s">
        <v>16</v>
      </c>
      <c r="F963" s="13" t="s">
        <v>17</v>
      </c>
      <c r="G963" s="13" t="s">
        <v>16</v>
      </c>
      <c r="H963" s="12" t="s">
        <v>18</v>
      </c>
      <c r="I963" s="13" t="s">
        <v>19</v>
      </c>
      <c r="J963" s="52">
        <f>J964</f>
        <v>3338.8900000000003</v>
      </c>
    </row>
    <row r="964" spans="1:10" ht="56.25" x14ac:dyDescent="0.3">
      <c r="A964" s="58" t="s">
        <v>252</v>
      </c>
      <c r="B964" s="15" t="s">
        <v>223</v>
      </c>
      <c r="C964" s="16" t="s">
        <v>93</v>
      </c>
      <c r="D964" s="16" t="s">
        <v>42</v>
      </c>
      <c r="E964" s="16" t="s">
        <v>136</v>
      </c>
      <c r="F964" s="16" t="s">
        <v>17</v>
      </c>
      <c r="G964" s="16" t="s">
        <v>16</v>
      </c>
      <c r="H964" s="15" t="s">
        <v>18</v>
      </c>
      <c r="I964" s="16" t="s">
        <v>19</v>
      </c>
      <c r="J964" s="53">
        <f>J965+J973</f>
        <v>3338.8900000000003</v>
      </c>
    </row>
    <row r="965" spans="1:10" x14ac:dyDescent="0.3">
      <c r="A965" s="41" t="s">
        <v>427</v>
      </c>
      <c r="B965" s="15" t="s">
        <v>223</v>
      </c>
      <c r="C965" s="16" t="s">
        <v>93</v>
      </c>
      <c r="D965" s="16" t="s">
        <v>42</v>
      </c>
      <c r="E965" s="16" t="s">
        <v>136</v>
      </c>
      <c r="F965" s="16" t="s">
        <v>17</v>
      </c>
      <c r="G965" s="16" t="s">
        <v>67</v>
      </c>
      <c r="H965" s="15" t="s">
        <v>18</v>
      </c>
      <c r="I965" s="16" t="s">
        <v>19</v>
      </c>
      <c r="J965" s="53">
        <f>J969+J971+J966</f>
        <v>3213.86</v>
      </c>
    </row>
    <row r="966" spans="1:10" x14ac:dyDescent="0.3">
      <c r="A966" s="41" t="s">
        <v>623</v>
      </c>
      <c r="B966" s="15" t="s">
        <v>223</v>
      </c>
      <c r="C966" s="16" t="s">
        <v>93</v>
      </c>
      <c r="D966" s="16" t="s">
        <v>42</v>
      </c>
      <c r="E966" s="16" t="s">
        <v>136</v>
      </c>
      <c r="F966" s="16" t="s">
        <v>17</v>
      </c>
      <c r="G966" s="16" t="s">
        <v>67</v>
      </c>
      <c r="H966" s="15" t="s">
        <v>622</v>
      </c>
      <c r="I966" s="16" t="s">
        <v>19</v>
      </c>
      <c r="J966" s="53">
        <f>J967</f>
        <v>0</v>
      </c>
    </row>
    <row r="967" spans="1:10" ht="37.5" x14ac:dyDescent="0.3">
      <c r="A967" s="102" t="s">
        <v>34</v>
      </c>
      <c r="B967" s="15" t="s">
        <v>223</v>
      </c>
      <c r="C967" s="16" t="s">
        <v>93</v>
      </c>
      <c r="D967" s="16" t="s">
        <v>42</v>
      </c>
      <c r="E967" s="16" t="s">
        <v>136</v>
      </c>
      <c r="F967" s="16" t="s">
        <v>17</v>
      </c>
      <c r="G967" s="16" t="s">
        <v>67</v>
      </c>
      <c r="H967" s="15" t="s">
        <v>622</v>
      </c>
      <c r="I967" s="16" t="s">
        <v>35</v>
      </c>
      <c r="J967" s="53">
        <v>0</v>
      </c>
    </row>
    <row r="968" spans="1:10" x14ac:dyDescent="0.3">
      <c r="A968" s="41"/>
      <c r="B968" s="15"/>
      <c r="C968" s="16"/>
      <c r="D968" s="16"/>
      <c r="E968" s="16"/>
      <c r="F968" s="16"/>
      <c r="G968" s="16"/>
      <c r="H968" s="15"/>
      <c r="I968" s="16"/>
      <c r="J968" s="53"/>
    </row>
    <row r="969" spans="1:10" ht="56.25" x14ac:dyDescent="0.3">
      <c r="A969" s="41" t="s">
        <v>567</v>
      </c>
      <c r="B969" s="15" t="s">
        <v>223</v>
      </c>
      <c r="C969" s="16" t="s">
        <v>93</v>
      </c>
      <c r="D969" s="16" t="s">
        <v>42</v>
      </c>
      <c r="E969" s="16" t="s">
        <v>136</v>
      </c>
      <c r="F969" s="16" t="s">
        <v>17</v>
      </c>
      <c r="G969" s="16" t="s">
        <v>67</v>
      </c>
      <c r="H969" s="15" t="s">
        <v>566</v>
      </c>
      <c r="I969" s="16" t="s">
        <v>19</v>
      </c>
      <c r="J969" s="53">
        <f>J970</f>
        <v>3003.86</v>
      </c>
    </row>
    <row r="970" spans="1:10" ht="37.5" x14ac:dyDescent="0.3">
      <c r="A970" s="41" t="s">
        <v>34</v>
      </c>
      <c r="B970" s="15" t="s">
        <v>223</v>
      </c>
      <c r="C970" s="16" t="s">
        <v>93</v>
      </c>
      <c r="D970" s="16" t="s">
        <v>42</v>
      </c>
      <c r="E970" s="16" t="s">
        <v>136</v>
      </c>
      <c r="F970" s="16" t="s">
        <v>17</v>
      </c>
      <c r="G970" s="16" t="s">
        <v>67</v>
      </c>
      <c r="H970" s="15" t="s">
        <v>566</v>
      </c>
      <c r="I970" s="16" t="s">
        <v>35</v>
      </c>
      <c r="J970" s="53">
        <v>3003.86</v>
      </c>
    </row>
    <row r="971" spans="1:10" ht="56.25" x14ac:dyDescent="0.3">
      <c r="A971" s="41" t="s">
        <v>567</v>
      </c>
      <c r="B971" s="15" t="s">
        <v>223</v>
      </c>
      <c r="C971" s="16" t="s">
        <v>93</v>
      </c>
      <c r="D971" s="16" t="s">
        <v>42</v>
      </c>
      <c r="E971" s="16" t="s">
        <v>136</v>
      </c>
      <c r="F971" s="16" t="s">
        <v>17</v>
      </c>
      <c r="G971" s="16" t="s">
        <v>67</v>
      </c>
      <c r="H971" s="15" t="s">
        <v>568</v>
      </c>
      <c r="I971" s="16" t="s">
        <v>19</v>
      </c>
      <c r="J971" s="53">
        <f>J972</f>
        <v>210</v>
      </c>
    </row>
    <row r="972" spans="1:10" ht="37.5" x14ac:dyDescent="0.3">
      <c r="A972" s="41" t="s">
        <v>34</v>
      </c>
      <c r="B972" s="15" t="s">
        <v>223</v>
      </c>
      <c r="C972" s="16" t="s">
        <v>93</v>
      </c>
      <c r="D972" s="16" t="s">
        <v>42</v>
      </c>
      <c r="E972" s="16" t="s">
        <v>136</v>
      </c>
      <c r="F972" s="16" t="s">
        <v>17</v>
      </c>
      <c r="G972" s="16" t="s">
        <v>67</v>
      </c>
      <c r="H972" s="15" t="s">
        <v>568</v>
      </c>
      <c r="I972" s="16" t="s">
        <v>35</v>
      </c>
      <c r="J972" s="53">
        <v>210</v>
      </c>
    </row>
    <row r="973" spans="1:10" ht="37.5" x14ac:dyDescent="0.3">
      <c r="A973" s="41" t="s">
        <v>711</v>
      </c>
      <c r="B973" s="15" t="s">
        <v>223</v>
      </c>
      <c r="C973" s="16" t="s">
        <v>93</v>
      </c>
      <c r="D973" s="16" t="s">
        <v>42</v>
      </c>
      <c r="E973" s="16" t="s">
        <v>136</v>
      </c>
      <c r="F973" s="16" t="s">
        <v>17</v>
      </c>
      <c r="G973" s="16" t="s">
        <v>64</v>
      </c>
      <c r="H973" s="15" t="s">
        <v>18</v>
      </c>
      <c r="I973" s="16" t="s">
        <v>19</v>
      </c>
      <c r="J973" s="53">
        <f>J974+J976</f>
        <v>125.03</v>
      </c>
    </row>
    <row r="974" spans="1:10" x14ac:dyDescent="0.3">
      <c r="A974" s="41" t="s">
        <v>712</v>
      </c>
      <c r="B974" s="15" t="s">
        <v>223</v>
      </c>
      <c r="C974" s="16" t="s">
        <v>93</v>
      </c>
      <c r="D974" s="16" t="s">
        <v>42</v>
      </c>
      <c r="E974" s="16" t="s">
        <v>136</v>
      </c>
      <c r="F974" s="16" t="s">
        <v>17</v>
      </c>
      <c r="G974" s="16" t="s">
        <v>64</v>
      </c>
      <c r="H974" s="15" t="s">
        <v>710</v>
      </c>
      <c r="I974" s="16" t="s">
        <v>19</v>
      </c>
      <c r="J974" s="53">
        <f>J975</f>
        <v>68.78</v>
      </c>
    </row>
    <row r="975" spans="1:10" ht="37.5" x14ac:dyDescent="0.3">
      <c r="A975" s="41" t="s">
        <v>34</v>
      </c>
      <c r="B975" s="15" t="s">
        <v>223</v>
      </c>
      <c r="C975" s="16" t="s">
        <v>93</v>
      </c>
      <c r="D975" s="16" t="s">
        <v>42</v>
      </c>
      <c r="E975" s="16" t="s">
        <v>136</v>
      </c>
      <c r="F975" s="16" t="s">
        <v>17</v>
      </c>
      <c r="G975" s="16" t="s">
        <v>64</v>
      </c>
      <c r="H975" s="15" t="s">
        <v>710</v>
      </c>
      <c r="I975" s="16" t="s">
        <v>35</v>
      </c>
      <c r="J975" s="53">
        <v>68.78</v>
      </c>
    </row>
    <row r="976" spans="1:10" ht="37.5" x14ac:dyDescent="0.3">
      <c r="A976" s="41" t="s">
        <v>714</v>
      </c>
      <c r="B976" s="15" t="s">
        <v>223</v>
      </c>
      <c r="C976" s="16" t="s">
        <v>93</v>
      </c>
      <c r="D976" s="16" t="s">
        <v>42</v>
      </c>
      <c r="E976" s="16" t="s">
        <v>136</v>
      </c>
      <c r="F976" s="16" t="s">
        <v>17</v>
      </c>
      <c r="G976" s="16" t="s">
        <v>64</v>
      </c>
      <c r="H976" s="15" t="s">
        <v>713</v>
      </c>
      <c r="I976" s="16" t="s">
        <v>19</v>
      </c>
      <c r="J976" s="53">
        <f>J977</f>
        <v>56.25</v>
      </c>
    </row>
    <row r="977" spans="1:10" ht="37.5" x14ac:dyDescent="0.3">
      <c r="A977" s="41" t="s">
        <v>34</v>
      </c>
      <c r="B977" s="15" t="s">
        <v>223</v>
      </c>
      <c r="C977" s="16" t="s">
        <v>93</v>
      </c>
      <c r="D977" s="16" t="s">
        <v>42</v>
      </c>
      <c r="E977" s="16" t="s">
        <v>136</v>
      </c>
      <c r="F977" s="16" t="s">
        <v>17</v>
      </c>
      <c r="G977" s="16" t="s">
        <v>64</v>
      </c>
      <c r="H977" s="15" t="s">
        <v>713</v>
      </c>
      <c r="I977" s="16" t="s">
        <v>35</v>
      </c>
      <c r="J977" s="53">
        <v>56.25</v>
      </c>
    </row>
    <row r="978" spans="1:10" ht="56.25" x14ac:dyDescent="0.3">
      <c r="A978" s="66" t="s">
        <v>355</v>
      </c>
      <c r="B978" s="13" t="s">
        <v>224</v>
      </c>
      <c r="C978" s="12" t="s">
        <v>16</v>
      </c>
      <c r="D978" s="12" t="s">
        <v>16</v>
      </c>
      <c r="E978" s="13" t="s">
        <v>16</v>
      </c>
      <c r="F978" s="12" t="s">
        <v>17</v>
      </c>
      <c r="G978" s="13" t="s">
        <v>16</v>
      </c>
      <c r="H978" s="12" t="s">
        <v>18</v>
      </c>
      <c r="I978" s="13" t="s">
        <v>19</v>
      </c>
      <c r="J978" s="52">
        <f>J979+J1011+J1027+J1052</f>
        <v>13960.460000000001</v>
      </c>
    </row>
    <row r="979" spans="1:10" x14ac:dyDescent="0.3">
      <c r="A979" s="64" t="s">
        <v>20</v>
      </c>
      <c r="B979" s="16" t="s">
        <v>224</v>
      </c>
      <c r="C979" s="15" t="s">
        <v>21</v>
      </c>
      <c r="D979" s="15" t="s">
        <v>16</v>
      </c>
      <c r="E979" s="16" t="s">
        <v>16</v>
      </c>
      <c r="F979" s="15" t="s">
        <v>17</v>
      </c>
      <c r="G979" s="16" t="s">
        <v>16</v>
      </c>
      <c r="H979" s="15" t="s">
        <v>18</v>
      </c>
      <c r="I979" s="16" t="s">
        <v>19</v>
      </c>
      <c r="J979" s="53">
        <f>J980+J993</f>
        <v>3604</v>
      </c>
    </row>
    <row r="980" spans="1:10" ht="56.25" x14ac:dyDescent="0.3">
      <c r="A980" s="41" t="s">
        <v>44</v>
      </c>
      <c r="B980" s="16" t="s">
        <v>224</v>
      </c>
      <c r="C980" s="15" t="s">
        <v>21</v>
      </c>
      <c r="D980" s="16" t="s">
        <v>51</v>
      </c>
      <c r="E980" s="19" t="s">
        <v>16</v>
      </c>
      <c r="F980" s="16" t="s">
        <v>17</v>
      </c>
      <c r="G980" s="16" t="s">
        <v>16</v>
      </c>
      <c r="H980" s="15" t="s">
        <v>18</v>
      </c>
      <c r="I980" s="16" t="s">
        <v>19</v>
      </c>
      <c r="J980" s="53">
        <f>J981+J989</f>
        <v>3555</v>
      </c>
    </row>
    <row r="981" spans="1:10" ht="37.5" x14ac:dyDescent="0.3">
      <c r="A981" s="41" t="s">
        <v>45</v>
      </c>
      <c r="B981" s="16" t="s">
        <v>224</v>
      </c>
      <c r="C981" s="15" t="s">
        <v>21</v>
      </c>
      <c r="D981" s="16" t="s">
        <v>51</v>
      </c>
      <c r="E981" s="16" t="s">
        <v>43</v>
      </c>
      <c r="F981" s="16" t="s">
        <v>17</v>
      </c>
      <c r="G981" s="16" t="s">
        <v>16</v>
      </c>
      <c r="H981" s="15" t="s">
        <v>18</v>
      </c>
      <c r="I981" s="16" t="s">
        <v>19</v>
      </c>
      <c r="J981" s="53">
        <f>J982</f>
        <v>3506.29</v>
      </c>
    </row>
    <row r="982" spans="1:10" ht="37.5" x14ac:dyDescent="0.3">
      <c r="A982" s="41" t="s">
        <v>46</v>
      </c>
      <c r="B982" s="16" t="s">
        <v>224</v>
      </c>
      <c r="C982" s="15" t="s">
        <v>21</v>
      </c>
      <c r="D982" s="16" t="s">
        <v>51</v>
      </c>
      <c r="E982" s="14">
        <v>51</v>
      </c>
      <c r="F982" s="14">
        <v>2</v>
      </c>
      <c r="G982" s="16" t="s">
        <v>16</v>
      </c>
      <c r="H982" s="15" t="s">
        <v>18</v>
      </c>
      <c r="I982" s="16" t="s">
        <v>19</v>
      </c>
      <c r="J982" s="53">
        <f>J983+J987</f>
        <v>3506.29</v>
      </c>
    </row>
    <row r="983" spans="1:10" x14ac:dyDescent="0.3">
      <c r="A983" s="41" t="s">
        <v>32</v>
      </c>
      <c r="B983" s="16" t="s">
        <v>224</v>
      </c>
      <c r="C983" s="15" t="s">
        <v>21</v>
      </c>
      <c r="D983" s="16" t="s">
        <v>51</v>
      </c>
      <c r="E983" s="14">
        <v>51</v>
      </c>
      <c r="F983" s="14">
        <v>2</v>
      </c>
      <c r="G983" s="16" t="s">
        <v>16</v>
      </c>
      <c r="H983" s="15" t="s">
        <v>27</v>
      </c>
      <c r="I983" s="16" t="s">
        <v>19</v>
      </c>
      <c r="J983" s="53">
        <f>J984+J985+J986</f>
        <v>491.62</v>
      </c>
    </row>
    <row r="984" spans="1:10" ht="75" x14ac:dyDescent="0.3">
      <c r="A984" s="41" t="s">
        <v>33</v>
      </c>
      <c r="B984" s="16" t="s">
        <v>224</v>
      </c>
      <c r="C984" s="15" t="s">
        <v>21</v>
      </c>
      <c r="D984" s="16" t="s">
        <v>51</v>
      </c>
      <c r="E984" s="14">
        <v>51</v>
      </c>
      <c r="F984" s="14">
        <v>2</v>
      </c>
      <c r="G984" s="16" t="s">
        <v>16</v>
      </c>
      <c r="H984" s="15" t="s">
        <v>27</v>
      </c>
      <c r="I984" s="16" t="s">
        <v>28</v>
      </c>
      <c r="J984" s="53">
        <v>67.84</v>
      </c>
    </row>
    <row r="985" spans="1:10" ht="37.5" x14ac:dyDescent="0.3">
      <c r="A985" s="41" t="s">
        <v>34</v>
      </c>
      <c r="B985" s="16" t="s">
        <v>224</v>
      </c>
      <c r="C985" s="15" t="s">
        <v>21</v>
      </c>
      <c r="D985" s="16" t="s">
        <v>51</v>
      </c>
      <c r="E985" s="14">
        <v>51</v>
      </c>
      <c r="F985" s="14">
        <v>2</v>
      </c>
      <c r="G985" s="16" t="s">
        <v>16</v>
      </c>
      <c r="H985" s="15" t="s">
        <v>27</v>
      </c>
      <c r="I985" s="16" t="s">
        <v>35</v>
      </c>
      <c r="J985" s="53">
        <v>421.18</v>
      </c>
    </row>
    <row r="986" spans="1:10" x14ac:dyDescent="0.3">
      <c r="A986" s="93" t="s">
        <v>36</v>
      </c>
      <c r="B986" s="16" t="s">
        <v>224</v>
      </c>
      <c r="C986" s="15" t="s">
        <v>21</v>
      </c>
      <c r="D986" s="16" t="s">
        <v>51</v>
      </c>
      <c r="E986" s="14">
        <v>51</v>
      </c>
      <c r="F986" s="14">
        <v>2</v>
      </c>
      <c r="G986" s="16" t="s">
        <v>16</v>
      </c>
      <c r="H986" s="15" t="s">
        <v>27</v>
      </c>
      <c r="I986" s="16" t="s">
        <v>37</v>
      </c>
      <c r="J986" s="53">
        <v>2.6</v>
      </c>
    </row>
    <row r="987" spans="1:10" ht="37.5" x14ac:dyDescent="0.3">
      <c r="A987" s="41" t="s">
        <v>38</v>
      </c>
      <c r="B987" s="16" t="s">
        <v>224</v>
      </c>
      <c r="C987" s="15" t="s">
        <v>21</v>
      </c>
      <c r="D987" s="16" t="s">
        <v>51</v>
      </c>
      <c r="E987" s="14">
        <v>51</v>
      </c>
      <c r="F987" s="14">
        <v>2</v>
      </c>
      <c r="G987" s="16" t="s">
        <v>16</v>
      </c>
      <c r="H987" s="15" t="s">
        <v>29</v>
      </c>
      <c r="I987" s="16" t="s">
        <v>19</v>
      </c>
      <c r="J987" s="53">
        <f>J988</f>
        <v>3014.67</v>
      </c>
    </row>
    <row r="988" spans="1:10" ht="75" x14ac:dyDescent="0.3">
      <c r="A988" s="41" t="s">
        <v>33</v>
      </c>
      <c r="B988" s="16" t="s">
        <v>224</v>
      </c>
      <c r="C988" s="15" t="s">
        <v>21</v>
      </c>
      <c r="D988" s="16" t="s">
        <v>51</v>
      </c>
      <c r="E988" s="14">
        <v>51</v>
      </c>
      <c r="F988" s="14">
        <v>2</v>
      </c>
      <c r="G988" s="16" t="s">
        <v>16</v>
      </c>
      <c r="H988" s="15" t="s">
        <v>29</v>
      </c>
      <c r="I988" s="16" t="s">
        <v>28</v>
      </c>
      <c r="J988" s="53">
        <v>3014.67</v>
      </c>
    </row>
    <row r="989" spans="1:10" ht="37.5" x14ac:dyDescent="0.3">
      <c r="A989" s="70" t="s">
        <v>440</v>
      </c>
      <c r="B989" s="16" t="s">
        <v>224</v>
      </c>
      <c r="C989" s="15" t="s">
        <v>21</v>
      </c>
      <c r="D989" s="16" t="s">
        <v>51</v>
      </c>
      <c r="E989" s="19" t="s">
        <v>366</v>
      </c>
      <c r="F989" s="16" t="s">
        <v>17</v>
      </c>
      <c r="G989" s="16" t="s">
        <v>16</v>
      </c>
      <c r="H989" s="15" t="s">
        <v>18</v>
      </c>
      <c r="I989" s="16" t="s">
        <v>19</v>
      </c>
      <c r="J989" s="53">
        <f>J990</f>
        <v>48.71</v>
      </c>
    </row>
    <row r="990" spans="1:10" x14ac:dyDescent="0.3">
      <c r="A990" s="167" t="s">
        <v>457</v>
      </c>
      <c r="B990" s="16" t="s">
        <v>224</v>
      </c>
      <c r="C990" s="15" t="s">
        <v>21</v>
      </c>
      <c r="D990" s="16" t="s">
        <v>51</v>
      </c>
      <c r="E990" s="19" t="s">
        <v>366</v>
      </c>
      <c r="F990" s="16" t="s">
        <v>25</v>
      </c>
      <c r="G990" s="16" t="s">
        <v>16</v>
      </c>
      <c r="H990" s="15" t="s">
        <v>18</v>
      </c>
      <c r="I990" s="16" t="s">
        <v>19</v>
      </c>
      <c r="J990" s="53">
        <f>J991</f>
        <v>48.71</v>
      </c>
    </row>
    <row r="991" spans="1:10" ht="112.5" x14ac:dyDescent="0.3">
      <c r="A991" s="169" t="s">
        <v>1055</v>
      </c>
      <c r="B991" s="16" t="s">
        <v>224</v>
      </c>
      <c r="C991" s="15" t="s">
        <v>21</v>
      </c>
      <c r="D991" s="16" t="s">
        <v>51</v>
      </c>
      <c r="E991" s="19" t="s">
        <v>366</v>
      </c>
      <c r="F991" s="16" t="s">
        <v>25</v>
      </c>
      <c r="G991" s="16" t="s">
        <v>16</v>
      </c>
      <c r="H991" s="15" t="s">
        <v>1054</v>
      </c>
      <c r="I991" s="16" t="s">
        <v>19</v>
      </c>
      <c r="J991" s="53">
        <f>J992</f>
        <v>48.71</v>
      </c>
    </row>
    <row r="992" spans="1:10" ht="75" x14ac:dyDescent="0.3">
      <c r="A992" s="64" t="s">
        <v>33</v>
      </c>
      <c r="B992" s="16" t="s">
        <v>224</v>
      </c>
      <c r="C992" s="15" t="s">
        <v>21</v>
      </c>
      <c r="D992" s="16" t="s">
        <v>51</v>
      </c>
      <c r="E992" s="19" t="s">
        <v>366</v>
      </c>
      <c r="F992" s="16" t="s">
        <v>25</v>
      </c>
      <c r="G992" s="16" t="s">
        <v>16</v>
      </c>
      <c r="H992" s="15" t="s">
        <v>1054</v>
      </c>
      <c r="I992" s="16" t="s">
        <v>28</v>
      </c>
      <c r="J992" s="53">
        <v>48.71</v>
      </c>
    </row>
    <row r="993" spans="1:10" x14ac:dyDescent="0.3">
      <c r="A993" s="42" t="s">
        <v>39</v>
      </c>
      <c r="B993" s="14">
        <v>673</v>
      </c>
      <c r="C993" s="15" t="s">
        <v>21</v>
      </c>
      <c r="D993" s="13">
        <v>13</v>
      </c>
      <c r="E993" s="13" t="s">
        <v>16</v>
      </c>
      <c r="F993" s="13" t="s">
        <v>17</v>
      </c>
      <c r="G993" s="13" t="s">
        <v>16</v>
      </c>
      <c r="H993" s="12" t="s">
        <v>18</v>
      </c>
      <c r="I993" s="13" t="s">
        <v>19</v>
      </c>
      <c r="J993" s="53">
        <f>J998+J994+J1007+J1003</f>
        <v>49</v>
      </c>
    </row>
    <row r="994" spans="1:10" ht="37.5" x14ac:dyDescent="0.3">
      <c r="A994" s="41" t="s">
        <v>45</v>
      </c>
      <c r="B994" s="16" t="s">
        <v>224</v>
      </c>
      <c r="C994" s="15" t="s">
        <v>21</v>
      </c>
      <c r="D994" s="15">
        <v>13</v>
      </c>
      <c r="E994" s="14">
        <v>51</v>
      </c>
      <c r="F994" s="14">
        <v>0</v>
      </c>
      <c r="G994" s="15" t="s">
        <v>18</v>
      </c>
      <c r="H994" s="15" t="s">
        <v>19</v>
      </c>
      <c r="I994" s="16" t="s">
        <v>19</v>
      </c>
      <c r="J994" s="53">
        <f t="shared" ref="J994:J996" si="36">J995</f>
        <v>49</v>
      </c>
    </row>
    <row r="995" spans="1:10" ht="37.5" x14ac:dyDescent="0.3">
      <c r="A995" s="41" t="s">
        <v>59</v>
      </c>
      <c r="B995" s="16" t="s">
        <v>224</v>
      </c>
      <c r="C995" s="15" t="s">
        <v>21</v>
      </c>
      <c r="D995" s="15">
        <v>13</v>
      </c>
      <c r="E995" s="14">
        <v>51</v>
      </c>
      <c r="F995" s="14">
        <v>5</v>
      </c>
      <c r="G995" s="16" t="s">
        <v>16</v>
      </c>
      <c r="H995" s="15" t="s">
        <v>18</v>
      </c>
      <c r="I995" s="16" t="s">
        <v>19</v>
      </c>
      <c r="J995" s="53">
        <f t="shared" si="36"/>
        <v>49</v>
      </c>
    </row>
    <row r="996" spans="1:10" x14ac:dyDescent="0.3">
      <c r="A996" s="79" t="s">
        <v>297</v>
      </c>
      <c r="B996" s="15" t="s">
        <v>224</v>
      </c>
      <c r="C996" s="15" t="s">
        <v>21</v>
      </c>
      <c r="D996" s="16">
        <v>13</v>
      </c>
      <c r="E996" s="19" t="s">
        <v>43</v>
      </c>
      <c r="F996" s="14">
        <v>5</v>
      </c>
      <c r="G996" s="16" t="s">
        <v>16</v>
      </c>
      <c r="H996" s="15" t="s">
        <v>96</v>
      </c>
      <c r="I996" s="16" t="s">
        <v>19</v>
      </c>
      <c r="J996" s="53">
        <f t="shared" si="36"/>
        <v>49</v>
      </c>
    </row>
    <row r="997" spans="1:10" ht="37.5" x14ac:dyDescent="0.3">
      <c r="A997" s="41" t="s">
        <v>34</v>
      </c>
      <c r="B997" s="15" t="s">
        <v>224</v>
      </c>
      <c r="C997" s="15" t="s">
        <v>21</v>
      </c>
      <c r="D997" s="16">
        <v>13</v>
      </c>
      <c r="E997" s="19" t="s">
        <v>43</v>
      </c>
      <c r="F997" s="16" t="s">
        <v>11</v>
      </c>
      <c r="G997" s="16" t="s">
        <v>16</v>
      </c>
      <c r="H997" s="15" t="s">
        <v>96</v>
      </c>
      <c r="I997" s="16" t="s">
        <v>35</v>
      </c>
      <c r="J997" s="53">
        <v>49</v>
      </c>
    </row>
    <row r="998" spans="1:10" ht="56.25" x14ac:dyDescent="0.3">
      <c r="A998" s="66" t="s">
        <v>319</v>
      </c>
      <c r="B998" s="14">
        <v>673</v>
      </c>
      <c r="C998" s="15" t="s">
        <v>21</v>
      </c>
      <c r="D998" s="16">
        <v>13</v>
      </c>
      <c r="E998" s="16" t="s">
        <v>251</v>
      </c>
      <c r="F998" s="16" t="s">
        <v>17</v>
      </c>
      <c r="G998" s="16" t="s">
        <v>16</v>
      </c>
      <c r="H998" s="15" t="s">
        <v>18</v>
      </c>
      <c r="I998" s="16" t="s">
        <v>19</v>
      </c>
      <c r="J998" s="53">
        <f>J1001</f>
        <v>0</v>
      </c>
    </row>
    <row r="999" spans="1:10" ht="56.25" x14ac:dyDescent="0.3">
      <c r="A999" s="64" t="s">
        <v>482</v>
      </c>
      <c r="B999" s="14">
        <v>673</v>
      </c>
      <c r="C999" s="15" t="s">
        <v>21</v>
      </c>
      <c r="D999" s="19">
        <v>13</v>
      </c>
      <c r="E999" s="16" t="s">
        <v>251</v>
      </c>
      <c r="F999" s="16" t="s">
        <v>25</v>
      </c>
      <c r="G999" s="16" t="s">
        <v>16</v>
      </c>
      <c r="H999" s="15" t="s">
        <v>18</v>
      </c>
      <c r="I999" s="16" t="s">
        <v>19</v>
      </c>
      <c r="J999" s="53">
        <f>J1000</f>
        <v>0</v>
      </c>
    </row>
    <row r="1000" spans="1:10" ht="56.25" x14ac:dyDescent="0.3">
      <c r="A1000" s="64" t="s">
        <v>496</v>
      </c>
      <c r="B1000" s="14">
        <v>673</v>
      </c>
      <c r="C1000" s="15" t="s">
        <v>21</v>
      </c>
      <c r="D1000" s="19">
        <v>13</v>
      </c>
      <c r="E1000" s="16" t="s">
        <v>251</v>
      </c>
      <c r="F1000" s="16" t="s">
        <v>25</v>
      </c>
      <c r="G1000" s="16" t="s">
        <v>67</v>
      </c>
      <c r="H1000" s="15" t="s">
        <v>18</v>
      </c>
      <c r="I1000" s="16" t="s">
        <v>19</v>
      </c>
      <c r="J1000" s="53">
        <f>J1001</f>
        <v>0</v>
      </c>
    </row>
    <row r="1001" spans="1:10" ht="37.5" x14ac:dyDescent="0.3">
      <c r="A1001" s="64" t="s">
        <v>497</v>
      </c>
      <c r="B1001" s="14">
        <v>673</v>
      </c>
      <c r="C1001" s="15" t="s">
        <v>21</v>
      </c>
      <c r="D1001" s="19">
        <v>13</v>
      </c>
      <c r="E1001" s="16" t="s">
        <v>251</v>
      </c>
      <c r="F1001" s="16" t="s">
        <v>25</v>
      </c>
      <c r="G1001" s="16" t="s">
        <v>67</v>
      </c>
      <c r="H1001" s="15" t="s">
        <v>495</v>
      </c>
      <c r="I1001" s="16" t="s">
        <v>19</v>
      </c>
      <c r="J1001" s="53">
        <f>J1002</f>
        <v>0</v>
      </c>
    </row>
    <row r="1002" spans="1:10" ht="37.5" x14ac:dyDescent="0.3">
      <c r="A1002" s="41" t="s">
        <v>34</v>
      </c>
      <c r="B1002" s="14">
        <v>673</v>
      </c>
      <c r="C1002" s="15" t="s">
        <v>21</v>
      </c>
      <c r="D1002" s="19">
        <v>13</v>
      </c>
      <c r="E1002" s="16" t="s">
        <v>251</v>
      </c>
      <c r="F1002" s="16" t="s">
        <v>25</v>
      </c>
      <c r="G1002" s="16" t="s">
        <v>67</v>
      </c>
      <c r="H1002" s="15" t="s">
        <v>495</v>
      </c>
      <c r="I1002" s="16" t="s">
        <v>35</v>
      </c>
      <c r="J1002" s="53">
        <v>0</v>
      </c>
    </row>
    <row r="1003" spans="1:10" ht="56.25" x14ac:dyDescent="0.3">
      <c r="A1003" s="41" t="s">
        <v>590</v>
      </c>
      <c r="B1003" s="14">
        <v>673</v>
      </c>
      <c r="C1003" s="15" t="s">
        <v>21</v>
      </c>
      <c r="D1003" s="19">
        <v>13</v>
      </c>
      <c r="E1003" s="16" t="s">
        <v>85</v>
      </c>
      <c r="F1003" s="15" t="s">
        <v>17</v>
      </c>
      <c r="G1003" s="16" t="s">
        <v>16</v>
      </c>
      <c r="H1003" s="15" t="s">
        <v>18</v>
      </c>
      <c r="I1003" s="16" t="s">
        <v>19</v>
      </c>
      <c r="J1003" s="53">
        <f>J1004</f>
        <v>0</v>
      </c>
    </row>
    <row r="1004" spans="1:10" ht="56.25" x14ac:dyDescent="0.3">
      <c r="A1004" s="41" t="s">
        <v>589</v>
      </c>
      <c r="B1004" s="14">
        <v>673</v>
      </c>
      <c r="C1004" s="15" t="s">
        <v>21</v>
      </c>
      <c r="D1004" s="19">
        <v>13</v>
      </c>
      <c r="E1004" s="16" t="s">
        <v>85</v>
      </c>
      <c r="F1004" s="15" t="s">
        <v>17</v>
      </c>
      <c r="G1004" s="16" t="s">
        <v>21</v>
      </c>
      <c r="H1004" s="15" t="s">
        <v>18</v>
      </c>
      <c r="I1004" s="16" t="s">
        <v>19</v>
      </c>
      <c r="J1004" s="53">
        <f>J1005</f>
        <v>0</v>
      </c>
    </row>
    <row r="1005" spans="1:10" ht="37.5" x14ac:dyDescent="0.3">
      <c r="A1005" s="41" t="s">
        <v>497</v>
      </c>
      <c r="B1005" s="14">
        <v>673</v>
      </c>
      <c r="C1005" s="15" t="s">
        <v>21</v>
      </c>
      <c r="D1005" s="19">
        <v>13</v>
      </c>
      <c r="E1005" s="16" t="s">
        <v>85</v>
      </c>
      <c r="F1005" s="15" t="s">
        <v>17</v>
      </c>
      <c r="G1005" s="16" t="s">
        <v>21</v>
      </c>
      <c r="H1005" s="15" t="s">
        <v>495</v>
      </c>
      <c r="I1005" s="16" t="s">
        <v>19</v>
      </c>
      <c r="J1005" s="53">
        <f>J1006</f>
        <v>0</v>
      </c>
    </row>
    <row r="1006" spans="1:10" ht="37.5" x14ac:dyDescent="0.3">
      <c r="A1006" s="41" t="s">
        <v>34</v>
      </c>
      <c r="B1006" s="14">
        <v>673</v>
      </c>
      <c r="C1006" s="15" t="s">
        <v>21</v>
      </c>
      <c r="D1006" s="19">
        <v>13</v>
      </c>
      <c r="E1006" s="16" t="s">
        <v>85</v>
      </c>
      <c r="F1006" s="15" t="s">
        <v>17</v>
      </c>
      <c r="G1006" s="16" t="s">
        <v>21</v>
      </c>
      <c r="H1006" s="15" t="s">
        <v>495</v>
      </c>
      <c r="I1006" s="16" t="s">
        <v>35</v>
      </c>
      <c r="J1006" s="53">
        <v>0</v>
      </c>
    </row>
    <row r="1007" spans="1:10" ht="37.5" x14ac:dyDescent="0.3">
      <c r="A1007" s="70" t="s">
        <v>440</v>
      </c>
      <c r="B1007" s="16" t="s">
        <v>224</v>
      </c>
      <c r="C1007" s="15" t="s">
        <v>21</v>
      </c>
      <c r="D1007" s="15" t="s">
        <v>71</v>
      </c>
      <c r="E1007" s="16" t="s">
        <v>366</v>
      </c>
      <c r="F1007" s="15" t="s">
        <v>17</v>
      </c>
      <c r="G1007" s="16" t="s">
        <v>16</v>
      </c>
      <c r="H1007" s="15" t="s">
        <v>18</v>
      </c>
      <c r="I1007" s="16" t="s">
        <v>19</v>
      </c>
      <c r="J1007" s="53">
        <f>J1008</f>
        <v>0</v>
      </c>
    </row>
    <row r="1008" spans="1:10" ht="75" x14ac:dyDescent="0.3">
      <c r="A1008" s="98" t="s">
        <v>441</v>
      </c>
      <c r="B1008" s="16" t="s">
        <v>224</v>
      </c>
      <c r="C1008" s="15" t="s">
        <v>21</v>
      </c>
      <c r="D1008" s="15" t="s">
        <v>71</v>
      </c>
      <c r="E1008" s="16" t="s">
        <v>366</v>
      </c>
      <c r="F1008" s="15" t="s">
        <v>82</v>
      </c>
      <c r="G1008" s="16" t="s">
        <v>16</v>
      </c>
      <c r="H1008" s="15" t="s">
        <v>18</v>
      </c>
      <c r="I1008" s="16" t="s">
        <v>19</v>
      </c>
      <c r="J1008" s="53">
        <f>J1009</f>
        <v>0</v>
      </c>
    </row>
    <row r="1009" spans="1:10" ht="37.5" x14ac:dyDescent="0.3">
      <c r="A1009" s="41" t="s">
        <v>368</v>
      </c>
      <c r="B1009" s="16" t="s">
        <v>224</v>
      </c>
      <c r="C1009" s="15" t="s">
        <v>21</v>
      </c>
      <c r="D1009" s="15" t="s">
        <v>71</v>
      </c>
      <c r="E1009" s="16" t="s">
        <v>366</v>
      </c>
      <c r="F1009" s="15" t="s">
        <v>82</v>
      </c>
      <c r="G1009" s="16" t="s">
        <v>16</v>
      </c>
      <c r="H1009" s="15" t="s">
        <v>367</v>
      </c>
      <c r="I1009" s="16" t="s">
        <v>19</v>
      </c>
      <c r="J1009" s="53">
        <f>J1010</f>
        <v>0</v>
      </c>
    </row>
    <row r="1010" spans="1:10" ht="37.5" x14ac:dyDescent="0.3">
      <c r="A1010" s="41" t="s">
        <v>34</v>
      </c>
      <c r="B1010" s="16" t="s">
        <v>224</v>
      </c>
      <c r="C1010" s="15" t="s">
        <v>21</v>
      </c>
      <c r="D1010" s="15" t="s">
        <v>71</v>
      </c>
      <c r="E1010" s="16" t="s">
        <v>366</v>
      </c>
      <c r="F1010" s="15" t="s">
        <v>82</v>
      </c>
      <c r="G1010" s="16" t="s">
        <v>16</v>
      </c>
      <c r="H1010" s="15" t="s">
        <v>367</v>
      </c>
      <c r="I1010" s="16" t="s">
        <v>35</v>
      </c>
      <c r="J1010" s="53">
        <v>0</v>
      </c>
    </row>
    <row r="1011" spans="1:10" x14ac:dyDescent="0.3">
      <c r="A1011" s="60" t="s">
        <v>74</v>
      </c>
      <c r="B1011" s="13" t="s">
        <v>224</v>
      </c>
      <c r="C1011" s="12" t="s">
        <v>51</v>
      </c>
      <c r="D1011" s="12" t="s">
        <v>16</v>
      </c>
      <c r="E1011" s="18" t="s">
        <v>16</v>
      </c>
      <c r="F1011" s="13" t="s">
        <v>17</v>
      </c>
      <c r="G1011" s="13" t="s">
        <v>16</v>
      </c>
      <c r="H1011" s="12" t="s">
        <v>18</v>
      </c>
      <c r="I1011" s="13" t="s">
        <v>19</v>
      </c>
      <c r="J1011" s="52">
        <f t="shared" ref="J1011:J1012" si="37">J1012</f>
        <v>5975.26</v>
      </c>
    </row>
    <row r="1012" spans="1:10" x14ac:dyDescent="0.3">
      <c r="A1012" s="41" t="s">
        <v>75</v>
      </c>
      <c r="B1012" s="16" t="s">
        <v>224</v>
      </c>
      <c r="C1012" s="19" t="s">
        <v>51</v>
      </c>
      <c r="D1012" s="16" t="s">
        <v>97</v>
      </c>
      <c r="E1012" s="19" t="s">
        <v>16</v>
      </c>
      <c r="F1012" s="16" t="s">
        <v>17</v>
      </c>
      <c r="G1012" s="16" t="s">
        <v>16</v>
      </c>
      <c r="H1012" s="15" t="s">
        <v>18</v>
      </c>
      <c r="I1012" s="16" t="s">
        <v>19</v>
      </c>
      <c r="J1012" s="53">
        <f t="shared" si="37"/>
        <v>5975.26</v>
      </c>
    </row>
    <row r="1013" spans="1:10" ht="75" x14ac:dyDescent="0.3">
      <c r="A1013" s="58" t="s">
        <v>292</v>
      </c>
      <c r="B1013" s="16" t="s">
        <v>224</v>
      </c>
      <c r="C1013" s="19" t="s">
        <v>51</v>
      </c>
      <c r="D1013" s="16" t="s">
        <v>97</v>
      </c>
      <c r="E1013" s="19" t="s">
        <v>51</v>
      </c>
      <c r="F1013" s="16" t="s">
        <v>17</v>
      </c>
      <c r="G1013" s="16" t="s">
        <v>16</v>
      </c>
      <c r="H1013" s="15" t="s">
        <v>18</v>
      </c>
      <c r="I1013" s="16" t="s">
        <v>19</v>
      </c>
      <c r="J1013" s="53">
        <f>J1020+J1014</f>
        <v>5975.26</v>
      </c>
    </row>
    <row r="1014" spans="1:10" ht="37.5" x14ac:dyDescent="0.3">
      <c r="A1014" s="41" t="s">
        <v>426</v>
      </c>
      <c r="B1014" s="16" t="s">
        <v>224</v>
      </c>
      <c r="C1014" s="19" t="s">
        <v>51</v>
      </c>
      <c r="D1014" s="16" t="s">
        <v>97</v>
      </c>
      <c r="E1014" s="19" t="s">
        <v>51</v>
      </c>
      <c r="F1014" s="16" t="s">
        <v>82</v>
      </c>
      <c r="G1014" s="16" t="s">
        <v>16</v>
      </c>
      <c r="H1014" s="15" t="s">
        <v>18</v>
      </c>
      <c r="I1014" s="16" t="s">
        <v>19</v>
      </c>
      <c r="J1014" s="53">
        <f>J1015</f>
        <v>2312.81</v>
      </c>
    </row>
    <row r="1015" spans="1:10" x14ac:dyDescent="0.3">
      <c r="A1015" s="41" t="s">
        <v>427</v>
      </c>
      <c r="B1015" s="16" t="s">
        <v>224</v>
      </c>
      <c r="C1015" s="19" t="s">
        <v>51</v>
      </c>
      <c r="D1015" s="16" t="s">
        <v>97</v>
      </c>
      <c r="E1015" s="19" t="s">
        <v>51</v>
      </c>
      <c r="F1015" s="16" t="s">
        <v>82</v>
      </c>
      <c r="G1015" s="16" t="s">
        <v>67</v>
      </c>
      <c r="H1015" s="15" t="s">
        <v>18</v>
      </c>
      <c r="I1015" s="16" t="s">
        <v>19</v>
      </c>
      <c r="J1015" s="53">
        <f>J1016+J1018</f>
        <v>2312.81</v>
      </c>
    </row>
    <row r="1016" spans="1:10" ht="56.25" x14ac:dyDescent="0.3">
      <c r="A1016" s="70" t="s">
        <v>525</v>
      </c>
      <c r="B1016" s="16" t="s">
        <v>224</v>
      </c>
      <c r="C1016" s="19" t="s">
        <v>51</v>
      </c>
      <c r="D1016" s="16" t="s">
        <v>97</v>
      </c>
      <c r="E1016" s="19" t="s">
        <v>51</v>
      </c>
      <c r="F1016" s="16" t="s">
        <v>82</v>
      </c>
      <c r="G1016" s="16" t="s">
        <v>67</v>
      </c>
      <c r="H1016" s="15" t="s">
        <v>468</v>
      </c>
      <c r="I1016" s="16" t="s">
        <v>19</v>
      </c>
      <c r="J1016" s="53">
        <f>J1017</f>
        <v>1942.81</v>
      </c>
    </row>
    <row r="1017" spans="1:10" ht="37.5" x14ac:dyDescent="0.3">
      <c r="A1017" s="41" t="s">
        <v>34</v>
      </c>
      <c r="B1017" s="16" t="s">
        <v>224</v>
      </c>
      <c r="C1017" s="19" t="s">
        <v>51</v>
      </c>
      <c r="D1017" s="16" t="s">
        <v>97</v>
      </c>
      <c r="E1017" s="19" t="s">
        <v>51</v>
      </c>
      <c r="F1017" s="16" t="s">
        <v>82</v>
      </c>
      <c r="G1017" s="16" t="s">
        <v>67</v>
      </c>
      <c r="H1017" s="15" t="s">
        <v>468</v>
      </c>
      <c r="I1017" s="16" t="s">
        <v>35</v>
      </c>
      <c r="J1017" s="53">
        <v>1942.81</v>
      </c>
    </row>
    <row r="1018" spans="1:10" ht="56.25" x14ac:dyDescent="0.3">
      <c r="A1018" s="70" t="s">
        <v>526</v>
      </c>
      <c r="B1018" s="16" t="s">
        <v>224</v>
      </c>
      <c r="C1018" s="19" t="s">
        <v>51</v>
      </c>
      <c r="D1018" s="16" t="s">
        <v>97</v>
      </c>
      <c r="E1018" s="19" t="s">
        <v>51</v>
      </c>
      <c r="F1018" s="16" t="s">
        <v>82</v>
      </c>
      <c r="G1018" s="16" t="s">
        <v>67</v>
      </c>
      <c r="H1018" s="15" t="s">
        <v>469</v>
      </c>
      <c r="I1018" s="16" t="s">
        <v>19</v>
      </c>
      <c r="J1018" s="53">
        <f>J1019</f>
        <v>370</v>
      </c>
    </row>
    <row r="1019" spans="1:10" ht="37.5" x14ac:dyDescent="0.3">
      <c r="A1019" s="41" t="s">
        <v>34</v>
      </c>
      <c r="B1019" s="16" t="s">
        <v>224</v>
      </c>
      <c r="C1019" s="19" t="s">
        <v>51</v>
      </c>
      <c r="D1019" s="16" t="s">
        <v>97</v>
      </c>
      <c r="E1019" s="19" t="s">
        <v>51</v>
      </c>
      <c r="F1019" s="16" t="s">
        <v>82</v>
      </c>
      <c r="G1019" s="16" t="s">
        <v>67</v>
      </c>
      <c r="H1019" s="15" t="s">
        <v>469</v>
      </c>
      <c r="I1019" s="16" t="s">
        <v>35</v>
      </c>
      <c r="J1019" s="53">
        <v>370</v>
      </c>
    </row>
    <row r="1020" spans="1:10" ht="37.5" x14ac:dyDescent="0.3">
      <c r="A1020" s="58" t="s">
        <v>261</v>
      </c>
      <c r="B1020" s="16" t="s">
        <v>224</v>
      </c>
      <c r="C1020" s="19" t="s">
        <v>51</v>
      </c>
      <c r="D1020" s="16" t="s">
        <v>97</v>
      </c>
      <c r="E1020" s="19" t="s">
        <v>51</v>
      </c>
      <c r="F1020" s="16" t="s">
        <v>9</v>
      </c>
      <c r="G1020" s="16" t="s">
        <v>16</v>
      </c>
      <c r="H1020" s="15" t="s">
        <v>18</v>
      </c>
      <c r="I1020" s="16" t="s">
        <v>19</v>
      </c>
      <c r="J1020" s="53">
        <f>J1021+J1024</f>
        <v>3662.45</v>
      </c>
    </row>
    <row r="1021" spans="1:10" ht="37.5" x14ac:dyDescent="0.3">
      <c r="A1021" s="58" t="s">
        <v>313</v>
      </c>
      <c r="B1021" s="16" t="s">
        <v>224</v>
      </c>
      <c r="C1021" s="19" t="s">
        <v>51</v>
      </c>
      <c r="D1021" s="16" t="s">
        <v>97</v>
      </c>
      <c r="E1021" s="19" t="s">
        <v>51</v>
      </c>
      <c r="F1021" s="16" t="s">
        <v>9</v>
      </c>
      <c r="G1021" s="16" t="s">
        <v>21</v>
      </c>
      <c r="H1021" s="15" t="s">
        <v>18</v>
      </c>
      <c r="I1021" s="16" t="s">
        <v>19</v>
      </c>
      <c r="J1021" s="53">
        <f>J1022</f>
        <v>1085.68</v>
      </c>
    </row>
    <row r="1022" spans="1:10" ht="37.5" x14ac:dyDescent="0.3">
      <c r="A1022" s="41" t="s">
        <v>288</v>
      </c>
      <c r="B1022" s="16" t="s">
        <v>224</v>
      </c>
      <c r="C1022" s="19" t="s">
        <v>51</v>
      </c>
      <c r="D1022" s="16" t="s">
        <v>97</v>
      </c>
      <c r="E1022" s="19" t="s">
        <v>51</v>
      </c>
      <c r="F1022" s="16" t="s">
        <v>9</v>
      </c>
      <c r="G1022" s="16" t="s">
        <v>21</v>
      </c>
      <c r="H1022" s="15" t="s">
        <v>234</v>
      </c>
      <c r="I1022" s="16" t="s">
        <v>19</v>
      </c>
      <c r="J1022" s="53">
        <f>J1023</f>
        <v>1085.68</v>
      </c>
    </row>
    <row r="1023" spans="1:10" ht="37.5" x14ac:dyDescent="0.3">
      <c r="A1023" s="41" t="s">
        <v>34</v>
      </c>
      <c r="B1023" s="16" t="s">
        <v>224</v>
      </c>
      <c r="C1023" s="15" t="s">
        <v>51</v>
      </c>
      <c r="D1023" s="16" t="s">
        <v>97</v>
      </c>
      <c r="E1023" s="19" t="s">
        <v>51</v>
      </c>
      <c r="F1023" s="16" t="s">
        <v>9</v>
      </c>
      <c r="G1023" s="16" t="s">
        <v>21</v>
      </c>
      <c r="H1023" s="15" t="s">
        <v>234</v>
      </c>
      <c r="I1023" s="16" t="s">
        <v>35</v>
      </c>
      <c r="J1023" s="53">
        <v>1085.68</v>
      </c>
    </row>
    <row r="1024" spans="1:10" ht="37.5" x14ac:dyDescent="0.3">
      <c r="A1024" s="58" t="s">
        <v>314</v>
      </c>
      <c r="B1024" s="16" t="s">
        <v>224</v>
      </c>
      <c r="C1024" s="19" t="s">
        <v>51</v>
      </c>
      <c r="D1024" s="16" t="s">
        <v>97</v>
      </c>
      <c r="E1024" s="19" t="s">
        <v>51</v>
      </c>
      <c r="F1024" s="16" t="s">
        <v>9</v>
      </c>
      <c r="G1024" s="16" t="s">
        <v>42</v>
      </c>
      <c r="H1024" s="15" t="s">
        <v>18</v>
      </c>
      <c r="I1024" s="16" t="s">
        <v>19</v>
      </c>
      <c r="J1024" s="53">
        <f>J1025</f>
        <v>2576.77</v>
      </c>
    </row>
    <row r="1025" spans="1:10" ht="37.5" x14ac:dyDescent="0.3">
      <c r="A1025" s="41" t="s">
        <v>288</v>
      </c>
      <c r="B1025" s="16" t="s">
        <v>224</v>
      </c>
      <c r="C1025" s="19" t="s">
        <v>51</v>
      </c>
      <c r="D1025" s="16" t="s">
        <v>97</v>
      </c>
      <c r="E1025" s="19" t="s">
        <v>51</v>
      </c>
      <c r="F1025" s="16" t="s">
        <v>9</v>
      </c>
      <c r="G1025" s="16" t="s">
        <v>42</v>
      </c>
      <c r="H1025" s="15" t="s">
        <v>234</v>
      </c>
      <c r="I1025" s="16" t="s">
        <v>19</v>
      </c>
      <c r="J1025" s="53">
        <f>J1026</f>
        <v>2576.77</v>
      </c>
    </row>
    <row r="1026" spans="1:10" ht="37.5" x14ac:dyDescent="0.3">
      <c r="A1026" s="41" t="s">
        <v>34</v>
      </c>
      <c r="B1026" s="16" t="s">
        <v>224</v>
      </c>
      <c r="C1026" s="15" t="s">
        <v>51</v>
      </c>
      <c r="D1026" s="16" t="s">
        <v>97</v>
      </c>
      <c r="E1026" s="19" t="s">
        <v>51</v>
      </c>
      <c r="F1026" s="16" t="s">
        <v>9</v>
      </c>
      <c r="G1026" s="16" t="s">
        <v>42</v>
      </c>
      <c r="H1026" s="15" t="s">
        <v>234</v>
      </c>
      <c r="I1026" s="16" t="s">
        <v>35</v>
      </c>
      <c r="J1026" s="53">
        <v>2576.77</v>
      </c>
    </row>
    <row r="1027" spans="1:10" x14ac:dyDescent="0.3">
      <c r="A1027" s="42" t="s">
        <v>86</v>
      </c>
      <c r="B1027" s="16" t="s">
        <v>224</v>
      </c>
      <c r="C1027" s="12" t="s">
        <v>67</v>
      </c>
      <c r="D1027" s="12" t="s">
        <v>16</v>
      </c>
      <c r="E1027" s="13" t="s">
        <v>16</v>
      </c>
      <c r="F1027" s="13" t="s">
        <v>17</v>
      </c>
      <c r="G1027" s="13" t="s">
        <v>16</v>
      </c>
      <c r="H1027" s="12" t="s">
        <v>18</v>
      </c>
      <c r="I1027" s="13" t="s">
        <v>19</v>
      </c>
      <c r="J1027" s="52">
        <f>J1028+J1035</f>
        <v>3964.9500000000003</v>
      </c>
    </row>
    <row r="1028" spans="1:10" x14ac:dyDescent="0.3">
      <c r="A1028" s="41" t="s">
        <v>211</v>
      </c>
      <c r="B1028" s="16" t="s">
        <v>224</v>
      </c>
      <c r="C1028" s="15" t="s">
        <v>67</v>
      </c>
      <c r="D1028" s="15" t="s">
        <v>42</v>
      </c>
      <c r="E1028" s="16" t="s">
        <v>16</v>
      </c>
      <c r="F1028" s="16" t="s">
        <v>17</v>
      </c>
      <c r="G1028" s="16" t="s">
        <v>16</v>
      </c>
      <c r="H1028" s="15" t="s">
        <v>18</v>
      </c>
      <c r="I1028" s="16" t="s">
        <v>19</v>
      </c>
      <c r="J1028" s="53">
        <f t="shared" ref="J1028:J1031" si="38">J1029</f>
        <v>219.43</v>
      </c>
    </row>
    <row r="1029" spans="1:10" ht="75" x14ac:dyDescent="0.3">
      <c r="A1029" s="41" t="s">
        <v>273</v>
      </c>
      <c r="B1029" s="16" t="s">
        <v>224</v>
      </c>
      <c r="C1029" s="15" t="s">
        <v>67</v>
      </c>
      <c r="D1029" s="15" t="s">
        <v>42</v>
      </c>
      <c r="E1029" s="16" t="s">
        <v>52</v>
      </c>
      <c r="F1029" s="16" t="s">
        <v>17</v>
      </c>
      <c r="G1029" s="16" t="s">
        <v>16</v>
      </c>
      <c r="H1029" s="15" t="s">
        <v>18</v>
      </c>
      <c r="I1029" s="16" t="s">
        <v>19</v>
      </c>
      <c r="J1029" s="53">
        <f t="shared" si="38"/>
        <v>219.43</v>
      </c>
    </row>
    <row r="1030" spans="1:10" ht="37.5" x14ac:dyDescent="0.3">
      <c r="A1030" s="41" t="s">
        <v>270</v>
      </c>
      <c r="B1030" s="16" t="s">
        <v>224</v>
      </c>
      <c r="C1030" s="15" t="s">
        <v>67</v>
      </c>
      <c r="D1030" s="15" t="s">
        <v>42</v>
      </c>
      <c r="E1030" s="16" t="s">
        <v>52</v>
      </c>
      <c r="F1030" s="16" t="s">
        <v>25</v>
      </c>
      <c r="G1030" s="16" t="s">
        <v>16</v>
      </c>
      <c r="H1030" s="15" t="s">
        <v>18</v>
      </c>
      <c r="I1030" s="16" t="s">
        <v>19</v>
      </c>
      <c r="J1030" s="53">
        <f t="shared" si="38"/>
        <v>219.43</v>
      </c>
    </row>
    <row r="1031" spans="1:10" x14ac:dyDescent="0.3">
      <c r="A1031" s="41" t="s">
        <v>280</v>
      </c>
      <c r="B1031" s="16" t="s">
        <v>224</v>
      </c>
      <c r="C1031" s="15" t="s">
        <v>67</v>
      </c>
      <c r="D1031" s="15" t="s">
        <v>42</v>
      </c>
      <c r="E1031" s="16" t="s">
        <v>52</v>
      </c>
      <c r="F1031" s="16" t="s">
        <v>25</v>
      </c>
      <c r="G1031" s="16" t="s">
        <v>21</v>
      </c>
      <c r="H1031" s="15" t="s">
        <v>18</v>
      </c>
      <c r="I1031" s="16" t="s">
        <v>19</v>
      </c>
      <c r="J1031" s="53">
        <f t="shared" si="38"/>
        <v>219.43</v>
      </c>
    </row>
    <row r="1032" spans="1:10" x14ac:dyDescent="0.3">
      <c r="A1032" s="41" t="s">
        <v>342</v>
      </c>
      <c r="B1032" s="16" t="s">
        <v>224</v>
      </c>
      <c r="C1032" s="15" t="s">
        <v>67</v>
      </c>
      <c r="D1032" s="15" t="s">
        <v>42</v>
      </c>
      <c r="E1032" s="16" t="s">
        <v>52</v>
      </c>
      <c r="F1032" s="16" t="s">
        <v>25</v>
      </c>
      <c r="G1032" s="16" t="s">
        <v>21</v>
      </c>
      <c r="H1032" s="15" t="s">
        <v>272</v>
      </c>
      <c r="I1032" s="16" t="s">
        <v>19</v>
      </c>
      <c r="J1032" s="53">
        <f>J1033+J1034</f>
        <v>219.43</v>
      </c>
    </row>
    <row r="1033" spans="1:10" ht="37.5" x14ac:dyDescent="0.3">
      <c r="A1033" s="41" t="s">
        <v>34</v>
      </c>
      <c r="B1033" s="16" t="s">
        <v>224</v>
      </c>
      <c r="C1033" s="15" t="s">
        <v>67</v>
      </c>
      <c r="D1033" s="15" t="s">
        <v>42</v>
      </c>
      <c r="E1033" s="16" t="s">
        <v>52</v>
      </c>
      <c r="F1033" s="16" t="s">
        <v>25</v>
      </c>
      <c r="G1033" s="16" t="s">
        <v>21</v>
      </c>
      <c r="H1033" s="15" t="s">
        <v>272</v>
      </c>
      <c r="I1033" s="16" t="s">
        <v>35</v>
      </c>
      <c r="J1033" s="53">
        <v>89.43</v>
      </c>
    </row>
    <row r="1034" spans="1:10" x14ac:dyDescent="0.3">
      <c r="A1034" s="93" t="s">
        <v>36</v>
      </c>
      <c r="B1034" s="16" t="s">
        <v>224</v>
      </c>
      <c r="C1034" s="15" t="s">
        <v>67</v>
      </c>
      <c r="D1034" s="15" t="s">
        <v>42</v>
      </c>
      <c r="E1034" s="16" t="s">
        <v>52</v>
      </c>
      <c r="F1034" s="16" t="s">
        <v>25</v>
      </c>
      <c r="G1034" s="16" t="s">
        <v>21</v>
      </c>
      <c r="H1034" s="15" t="s">
        <v>272</v>
      </c>
      <c r="I1034" s="16" t="s">
        <v>37</v>
      </c>
      <c r="J1034" s="53">
        <v>130</v>
      </c>
    </row>
    <row r="1035" spans="1:10" x14ac:dyDescent="0.3">
      <c r="A1035" s="41" t="s">
        <v>227</v>
      </c>
      <c r="B1035" s="16" t="s">
        <v>224</v>
      </c>
      <c r="C1035" s="15" t="s">
        <v>67</v>
      </c>
      <c r="D1035" s="15" t="s">
        <v>23</v>
      </c>
      <c r="E1035" s="16" t="s">
        <v>16</v>
      </c>
      <c r="F1035" s="15" t="s">
        <v>17</v>
      </c>
      <c r="G1035" s="16" t="s">
        <v>16</v>
      </c>
      <c r="H1035" s="15" t="s">
        <v>18</v>
      </c>
      <c r="I1035" s="16" t="s">
        <v>19</v>
      </c>
      <c r="J1035" s="53">
        <f>J1036+J1048</f>
        <v>3745.5200000000004</v>
      </c>
    </row>
    <row r="1036" spans="1:10" ht="75" x14ac:dyDescent="0.3">
      <c r="A1036" s="41" t="s">
        <v>273</v>
      </c>
      <c r="B1036" s="16" t="s">
        <v>224</v>
      </c>
      <c r="C1036" s="15" t="s">
        <v>67</v>
      </c>
      <c r="D1036" s="15" t="s">
        <v>23</v>
      </c>
      <c r="E1036" s="16" t="s">
        <v>52</v>
      </c>
      <c r="F1036" s="15" t="s">
        <v>17</v>
      </c>
      <c r="G1036" s="16" t="s">
        <v>16</v>
      </c>
      <c r="H1036" s="15" t="s">
        <v>18</v>
      </c>
      <c r="I1036" s="16" t="s">
        <v>19</v>
      </c>
      <c r="J1036" s="53">
        <f>J1037+J1044</f>
        <v>1252.2</v>
      </c>
    </row>
    <row r="1037" spans="1:10" ht="37.5" x14ac:dyDescent="0.3">
      <c r="A1037" s="41" t="s">
        <v>283</v>
      </c>
      <c r="B1037" s="16" t="s">
        <v>224</v>
      </c>
      <c r="C1037" s="15" t="s">
        <v>67</v>
      </c>
      <c r="D1037" s="15" t="s">
        <v>23</v>
      </c>
      <c r="E1037" s="16" t="s">
        <v>52</v>
      </c>
      <c r="F1037" s="15" t="s">
        <v>82</v>
      </c>
      <c r="G1037" s="16" t="s">
        <v>16</v>
      </c>
      <c r="H1037" s="15" t="s">
        <v>18</v>
      </c>
      <c r="I1037" s="16" t="s">
        <v>19</v>
      </c>
      <c r="J1037" s="53">
        <f>J1038+J1041</f>
        <v>810.52</v>
      </c>
    </row>
    <row r="1038" spans="1:10" x14ac:dyDescent="0.3">
      <c r="A1038" s="41" t="s">
        <v>240</v>
      </c>
      <c r="B1038" s="16" t="s">
        <v>224</v>
      </c>
      <c r="C1038" s="15" t="s">
        <v>67</v>
      </c>
      <c r="D1038" s="15" t="s">
        <v>23</v>
      </c>
      <c r="E1038" s="16" t="s">
        <v>52</v>
      </c>
      <c r="F1038" s="16" t="s">
        <v>82</v>
      </c>
      <c r="G1038" s="16" t="s">
        <v>42</v>
      </c>
      <c r="H1038" s="15" t="s">
        <v>18</v>
      </c>
      <c r="I1038" s="16" t="s">
        <v>19</v>
      </c>
      <c r="J1038" s="53">
        <f>J1039</f>
        <v>30.27</v>
      </c>
    </row>
    <row r="1039" spans="1:10" x14ac:dyDescent="0.3">
      <c r="A1039" s="41" t="s">
        <v>279</v>
      </c>
      <c r="B1039" s="16" t="s">
        <v>224</v>
      </c>
      <c r="C1039" s="15" t="s">
        <v>67</v>
      </c>
      <c r="D1039" s="15" t="s">
        <v>23</v>
      </c>
      <c r="E1039" s="16" t="s">
        <v>52</v>
      </c>
      <c r="F1039" s="16" t="s">
        <v>82</v>
      </c>
      <c r="G1039" s="16" t="s">
        <v>42</v>
      </c>
      <c r="H1039" s="15" t="s">
        <v>215</v>
      </c>
      <c r="I1039" s="16" t="s">
        <v>19</v>
      </c>
      <c r="J1039" s="53">
        <f>J1040</f>
        <v>30.27</v>
      </c>
    </row>
    <row r="1040" spans="1:10" ht="37.5" x14ac:dyDescent="0.3">
      <c r="A1040" s="41" t="s">
        <v>34</v>
      </c>
      <c r="B1040" s="16" t="s">
        <v>224</v>
      </c>
      <c r="C1040" s="15" t="s">
        <v>67</v>
      </c>
      <c r="D1040" s="15" t="s">
        <v>23</v>
      </c>
      <c r="E1040" s="16" t="s">
        <v>52</v>
      </c>
      <c r="F1040" s="16" t="s">
        <v>82</v>
      </c>
      <c r="G1040" s="16" t="s">
        <v>42</v>
      </c>
      <c r="H1040" s="15" t="s">
        <v>215</v>
      </c>
      <c r="I1040" s="16" t="s">
        <v>35</v>
      </c>
      <c r="J1040" s="53">
        <v>30.27</v>
      </c>
    </row>
    <row r="1041" spans="1:10" x14ac:dyDescent="0.3">
      <c r="A1041" s="41" t="s">
        <v>241</v>
      </c>
      <c r="B1041" s="15" t="s">
        <v>224</v>
      </c>
      <c r="C1041" s="15" t="s">
        <v>67</v>
      </c>
      <c r="D1041" s="15" t="s">
        <v>23</v>
      </c>
      <c r="E1041" s="16" t="s">
        <v>52</v>
      </c>
      <c r="F1041" s="16" t="s">
        <v>82</v>
      </c>
      <c r="G1041" s="16" t="s">
        <v>51</v>
      </c>
      <c r="H1041" s="15" t="s">
        <v>18</v>
      </c>
      <c r="I1041" s="16" t="s">
        <v>19</v>
      </c>
      <c r="J1041" s="53">
        <f t="shared" ref="J1041:J1042" si="39">J1042</f>
        <v>780.25</v>
      </c>
    </row>
    <row r="1042" spans="1:10" x14ac:dyDescent="0.3">
      <c r="A1042" s="41" t="s">
        <v>216</v>
      </c>
      <c r="B1042" s="14">
        <v>673</v>
      </c>
      <c r="C1042" s="15" t="s">
        <v>67</v>
      </c>
      <c r="D1042" s="15" t="s">
        <v>23</v>
      </c>
      <c r="E1042" s="16" t="s">
        <v>52</v>
      </c>
      <c r="F1042" s="16" t="s">
        <v>82</v>
      </c>
      <c r="G1042" s="16" t="s">
        <v>51</v>
      </c>
      <c r="H1042" s="15" t="s">
        <v>217</v>
      </c>
      <c r="I1042" s="16" t="s">
        <v>19</v>
      </c>
      <c r="J1042" s="53">
        <f t="shared" si="39"/>
        <v>780.25</v>
      </c>
    </row>
    <row r="1043" spans="1:10" ht="37.5" x14ac:dyDescent="0.3">
      <c r="A1043" s="41" t="s">
        <v>34</v>
      </c>
      <c r="B1043" s="14">
        <v>673</v>
      </c>
      <c r="C1043" s="15" t="s">
        <v>67</v>
      </c>
      <c r="D1043" s="15" t="s">
        <v>23</v>
      </c>
      <c r="E1043" s="16" t="s">
        <v>52</v>
      </c>
      <c r="F1043" s="16" t="s">
        <v>82</v>
      </c>
      <c r="G1043" s="16" t="s">
        <v>51</v>
      </c>
      <c r="H1043" s="15" t="s">
        <v>217</v>
      </c>
      <c r="I1043" s="16" t="s">
        <v>35</v>
      </c>
      <c r="J1043" s="53">
        <v>780.25</v>
      </c>
    </row>
    <row r="1044" spans="1:10" ht="37.5" x14ac:dyDescent="0.3">
      <c r="A1044" s="41" t="s">
        <v>237</v>
      </c>
      <c r="B1044" s="16" t="s">
        <v>224</v>
      </c>
      <c r="C1044" s="15" t="s">
        <v>67</v>
      </c>
      <c r="D1044" s="15" t="s">
        <v>23</v>
      </c>
      <c r="E1044" s="16" t="s">
        <v>52</v>
      </c>
      <c r="F1044" s="16" t="s">
        <v>9</v>
      </c>
      <c r="G1044" s="16" t="s">
        <v>16</v>
      </c>
      <c r="H1044" s="15" t="s">
        <v>18</v>
      </c>
      <c r="I1044" s="16" t="s">
        <v>19</v>
      </c>
      <c r="J1044" s="53">
        <f t="shared" ref="J1044:J1046" si="40">J1045</f>
        <v>441.68</v>
      </c>
    </row>
    <row r="1045" spans="1:10" ht="37.5" x14ac:dyDescent="0.3">
      <c r="A1045" s="41" t="s">
        <v>274</v>
      </c>
      <c r="B1045" s="16" t="s">
        <v>224</v>
      </c>
      <c r="C1045" s="15" t="s">
        <v>67</v>
      </c>
      <c r="D1045" s="15" t="s">
        <v>23</v>
      </c>
      <c r="E1045" s="16" t="s">
        <v>52</v>
      </c>
      <c r="F1045" s="16" t="s">
        <v>9</v>
      </c>
      <c r="G1045" s="16" t="s">
        <v>21</v>
      </c>
      <c r="H1045" s="15" t="s">
        <v>18</v>
      </c>
      <c r="I1045" s="16" t="s">
        <v>19</v>
      </c>
      <c r="J1045" s="53">
        <f t="shared" si="40"/>
        <v>441.68</v>
      </c>
    </row>
    <row r="1046" spans="1:10" x14ac:dyDescent="0.3">
      <c r="A1046" s="41" t="s">
        <v>282</v>
      </c>
      <c r="B1046" s="16" t="s">
        <v>224</v>
      </c>
      <c r="C1046" s="15" t="s">
        <v>67</v>
      </c>
      <c r="D1046" s="15" t="s">
        <v>23</v>
      </c>
      <c r="E1046" s="16" t="s">
        <v>52</v>
      </c>
      <c r="F1046" s="16" t="s">
        <v>9</v>
      </c>
      <c r="G1046" s="16" t="s">
        <v>21</v>
      </c>
      <c r="H1046" s="15" t="s">
        <v>213</v>
      </c>
      <c r="I1046" s="16" t="s">
        <v>19</v>
      </c>
      <c r="J1046" s="53">
        <f t="shared" si="40"/>
        <v>441.68</v>
      </c>
    </row>
    <row r="1047" spans="1:10" ht="37.5" x14ac:dyDescent="0.3">
      <c r="A1047" s="41" t="s">
        <v>34</v>
      </c>
      <c r="B1047" s="16" t="s">
        <v>224</v>
      </c>
      <c r="C1047" s="15" t="s">
        <v>67</v>
      </c>
      <c r="D1047" s="15" t="s">
        <v>23</v>
      </c>
      <c r="E1047" s="16" t="s">
        <v>52</v>
      </c>
      <c r="F1047" s="16" t="s">
        <v>9</v>
      </c>
      <c r="G1047" s="16" t="s">
        <v>21</v>
      </c>
      <c r="H1047" s="15" t="s">
        <v>213</v>
      </c>
      <c r="I1047" s="16" t="s">
        <v>35</v>
      </c>
      <c r="J1047" s="53">
        <v>441.68</v>
      </c>
    </row>
    <row r="1048" spans="1:10" ht="56.25" x14ac:dyDescent="0.3">
      <c r="A1048" s="41" t="s">
        <v>437</v>
      </c>
      <c r="B1048" s="16" t="s">
        <v>224</v>
      </c>
      <c r="C1048" s="15" t="s">
        <v>67</v>
      </c>
      <c r="D1048" s="15" t="s">
        <v>23</v>
      </c>
      <c r="E1048" s="16" t="s">
        <v>112</v>
      </c>
      <c r="F1048" s="16" t="s">
        <v>17</v>
      </c>
      <c r="G1048" s="16" t="s">
        <v>16</v>
      </c>
      <c r="H1048" s="15" t="s">
        <v>18</v>
      </c>
      <c r="I1048" s="16" t="s">
        <v>19</v>
      </c>
      <c r="J1048" s="53">
        <f>J1049</f>
        <v>2493.3200000000002</v>
      </c>
    </row>
    <row r="1049" spans="1:10" x14ac:dyDescent="0.3">
      <c r="A1049" s="164" t="s">
        <v>616</v>
      </c>
      <c r="B1049" s="16" t="s">
        <v>224</v>
      </c>
      <c r="C1049" s="15" t="s">
        <v>67</v>
      </c>
      <c r="D1049" s="15" t="s">
        <v>23</v>
      </c>
      <c r="E1049" s="16" t="s">
        <v>112</v>
      </c>
      <c r="F1049" s="16" t="s">
        <v>17</v>
      </c>
      <c r="G1049" s="16" t="s">
        <v>42</v>
      </c>
      <c r="H1049" s="15" t="s">
        <v>18</v>
      </c>
      <c r="I1049" s="16" t="s">
        <v>19</v>
      </c>
      <c r="J1049" s="53">
        <f>J1050</f>
        <v>2493.3200000000002</v>
      </c>
    </row>
    <row r="1050" spans="1:10" x14ac:dyDescent="0.3">
      <c r="A1050" s="163" t="s">
        <v>610</v>
      </c>
      <c r="B1050" s="16" t="s">
        <v>224</v>
      </c>
      <c r="C1050" s="15" t="s">
        <v>67</v>
      </c>
      <c r="D1050" s="15" t="s">
        <v>23</v>
      </c>
      <c r="E1050" s="16" t="s">
        <v>112</v>
      </c>
      <c r="F1050" s="16" t="s">
        <v>17</v>
      </c>
      <c r="G1050" s="16" t="s">
        <v>42</v>
      </c>
      <c r="H1050" s="15" t="s">
        <v>615</v>
      </c>
      <c r="I1050" s="16" t="s">
        <v>19</v>
      </c>
      <c r="J1050" s="53">
        <f>J1051</f>
        <v>2493.3200000000002</v>
      </c>
    </row>
    <row r="1051" spans="1:10" ht="37.5" x14ac:dyDescent="0.3">
      <c r="A1051" s="41" t="s">
        <v>34</v>
      </c>
      <c r="B1051" s="16" t="s">
        <v>224</v>
      </c>
      <c r="C1051" s="15" t="s">
        <v>67</v>
      </c>
      <c r="D1051" s="15" t="s">
        <v>23</v>
      </c>
      <c r="E1051" s="16" t="s">
        <v>112</v>
      </c>
      <c r="F1051" s="16" t="s">
        <v>17</v>
      </c>
      <c r="G1051" s="16" t="s">
        <v>42</v>
      </c>
      <c r="H1051" s="15" t="s">
        <v>615</v>
      </c>
      <c r="I1051" s="16" t="s">
        <v>35</v>
      </c>
      <c r="J1051" s="53">
        <v>2493.3200000000002</v>
      </c>
    </row>
    <row r="1052" spans="1:10" x14ac:dyDescent="0.3">
      <c r="A1052" s="84" t="s">
        <v>174</v>
      </c>
      <c r="B1052" s="16" t="s">
        <v>224</v>
      </c>
      <c r="C1052" s="18" t="s">
        <v>112</v>
      </c>
      <c r="D1052" s="12" t="s">
        <v>16</v>
      </c>
      <c r="E1052" s="13" t="s">
        <v>16</v>
      </c>
      <c r="F1052" s="13" t="s">
        <v>17</v>
      </c>
      <c r="G1052" s="13" t="s">
        <v>16</v>
      </c>
      <c r="H1052" s="12" t="s">
        <v>18</v>
      </c>
      <c r="I1052" s="13" t="s">
        <v>19</v>
      </c>
      <c r="J1052" s="53">
        <f>J1053</f>
        <v>416.25</v>
      </c>
    </row>
    <row r="1053" spans="1:10" x14ac:dyDescent="0.3">
      <c r="A1053" s="41" t="s">
        <v>302</v>
      </c>
      <c r="B1053" s="16" t="s">
        <v>224</v>
      </c>
      <c r="C1053" s="15" t="s">
        <v>112</v>
      </c>
      <c r="D1053" s="15" t="s">
        <v>51</v>
      </c>
      <c r="E1053" s="19" t="s">
        <v>16</v>
      </c>
      <c r="F1053" s="16" t="s">
        <v>17</v>
      </c>
      <c r="G1053" s="16" t="s">
        <v>16</v>
      </c>
      <c r="H1053" s="15" t="s">
        <v>18</v>
      </c>
      <c r="I1053" s="16" t="s">
        <v>19</v>
      </c>
      <c r="J1053" s="53">
        <f>J1054</f>
        <v>416.25</v>
      </c>
    </row>
    <row r="1054" spans="1:10" ht="56.25" x14ac:dyDescent="0.3">
      <c r="A1054" s="64" t="s">
        <v>346</v>
      </c>
      <c r="B1054" s="16" t="s">
        <v>224</v>
      </c>
      <c r="C1054" s="19" t="s">
        <v>112</v>
      </c>
      <c r="D1054" s="19" t="s">
        <v>51</v>
      </c>
      <c r="E1054" s="16" t="s">
        <v>90</v>
      </c>
      <c r="F1054" s="16" t="s">
        <v>17</v>
      </c>
      <c r="G1054" s="16" t="s">
        <v>16</v>
      </c>
      <c r="H1054" s="15" t="s">
        <v>18</v>
      </c>
      <c r="I1054" s="16" t="s">
        <v>19</v>
      </c>
      <c r="J1054" s="53">
        <f>J1055</f>
        <v>416.25</v>
      </c>
    </row>
    <row r="1055" spans="1:10" ht="37.5" x14ac:dyDescent="0.3">
      <c r="A1055" s="41" t="s">
        <v>577</v>
      </c>
      <c r="B1055" s="16" t="s">
        <v>224</v>
      </c>
      <c r="C1055" s="19" t="s">
        <v>112</v>
      </c>
      <c r="D1055" s="19" t="s">
        <v>51</v>
      </c>
      <c r="E1055" s="16" t="s">
        <v>90</v>
      </c>
      <c r="F1055" s="16" t="s">
        <v>17</v>
      </c>
      <c r="G1055" s="16" t="s">
        <v>67</v>
      </c>
      <c r="H1055" s="15" t="s">
        <v>18</v>
      </c>
      <c r="I1055" s="16" t="s">
        <v>19</v>
      </c>
      <c r="J1055" s="53">
        <f>J1056</f>
        <v>416.25</v>
      </c>
    </row>
    <row r="1056" spans="1:10" x14ac:dyDescent="0.3">
      <c r="A1056" s="41" t="s">
        <v>576</v>
      </c>
      <c r="B1056" s="16" t="s">
        <v>224</v>
      </c>
      <c r="C1056" s="19" t="s">
        <v>112</v>
      </c>
      <c r="D1056" s="19" t="s">
        <v>51</v>
      </c>
      <c r="E1056" s="16" t="s">
        <v>90</v>
      </c>
      <c r="F1056" s="16" t="s">
        <v>17</v>
      </c>
      <c r="G1056" s="16" t="s">
        <v>67</v>
      </c>
      <c r="H1056" s="15" t="s">
        <v>575</v>
      </c>
      <c r="I1056" s="16" t="s">
        <v>19</v>
      </c>
      <c r="J1056" s="53">
        <f>J1057</f>
        <v>416.25</v>
      </c>
    </row>
    <row r="1057" spans="1:10" ht="37.5" x14ac:dyDescent="0.3">
      <c r="A1057" s="41" t="s">
        <v>34</v>
      </c>
      <c r="B1057" s="16" t="s">
        <v>224</v>
      </c>
      <c r="C1057" s="19" t="s">
        <v>112</v>
      </c>
      <c r="D1057" s="19" t="s">
        <v>51</v>
      </c>
      <c r="E1057" s="16" t="s">
        <v>90</v>
      </c>
      <c r="F1057" s="16" t="s">
        <v>17</v>
      </c>
      <c r="G1057" s="16" t="s">
        <v>67</v>
      </c>
      <c r="H1057" s="15" t="s">
        <v>575</v>
      </c>
      <c r="I1057" s="16" t="s">
        <v>35</v>
      </c>
      <c r="J1057" s="53">
        <v>416.25</v>
      </c>
    </row>
    <row r="1058" spans="1:10" ht="56.25" x14ac:dyDescent="0.3">
      <c r="A1058" s="66" t="s">
        <v>356</v>
      </c>
      <c r="B1058" s="13" t="s">
        <v>225</v>
      </c>
      <c r="C1058" s="12" t="s">
        <v>16</v>
      </c>
      <c r="D1058" s="12" t="s">
        <v>16</v>
      </c>
      <c r="E1058" s="13" t="s">
        <v>16</v>
      </c>
      <c r="F1058" s="12" t="s">
        <v>17</v>
      </c>
      <c r="G1058" s="13" t="s">
        <v>16</v>
      </c>
      <c r="H1058" s="12" t="s">
        <v>18</v>
      </c>
      <c r="I1058" s="13" t="s">
        <v>19</v>
      </c>
      <c r="J1058" s="52">
        <f>J1059+J1099+J1110+J1095</f>
        <v>7901.08</v>
      </c>
    </row>
    <row r="1059" spans="1:10" x14ac:dyDescent="0.3">
      <c r="A1059" s="64" t="s">
        <v>20</v>
      </c>
      <c r="B1059" s="16" t="s">
        <v>225</v>
      </c>
      <c r="C1059" s="15" t="s">
        <v>21</v>
      </c>
      <c r="D1059" s="15" t="s">
        <v>16</v>
      </c>
      <c r="E1059" s="16" t="s">
        <v>16</v>
      </c>
      <c r="F1059" s="15" t="s">
        <v>17</v>
      </c>
      <c r="G1059" s="16" t="s">
        <v>16</v>
      </c>
      <c r="H1059" s="15" t="s">
        <v>18</v>
      </c>
      <c r="I1059" s="16" t="s">
        <v>19</v>
      </c>
      <c r="J1059" s="53">
        <f>J1060+J1073</f>
        <v>3786.12</v>
      </c>
    </row>
    <row r="1060" spans="1:10" ht="56.25" x14ac:dyDescent="0.3">
      <c r="A1060" s="41" t="s">
        <v>44</v>
      </c>
      <c r="B1060" s="16" t="s">
        <v>225</v>
      </c>
      <c r="C1060" s="15" t="s">
        <v>21</v>
      </c>
      <c r="D1060" s="16" t="s">
        <v>51</v>
      </c>
      <c r="E1060" s="19" t="s">
        <v>16</v>
      </c>
      <c r="F1060" s="16" t="s">
        <v>17</v>
      </c>
      <c r="G1060" s="16" t="s">
        <v>16</v>
      </c>
      <c r="H1060" s="15" t="s">
        <v>18</v>
      </c>
      <c r="I1060" s="16" t="s">
        <v>19</v>
      </c>
      <c r="J1060" s="53">
        <f>J1061+J1069</f>
        <v>3646.12</v>
      </c>
    </row>
    <row r="1061" spans="1:10" ht="37.5" x14ac:dyDescent="0.3">
      <c r="A1061" s="41" t="s">
        <v>45</v>
      </c>
      <c r="B1061" s="16" t="s">
        <v>225</v>
      </c>
      <c r="C1061" s="15" t="s">
        <v>21</v>
      </c>
      <c r="D1061" s="16" t="s">
        <v>51</v>
      </c>
      <c r="E1061" s="16" t="s">
        <v>43</v>
      </c>
      <c r="F1061" s="16" t="s">
        <v>17</v>
      </c>
      <c r="G1061" s="16" t="s">
        <v>16</v>
      </c>
      <c r="H1061" s="15" t="s">
        <v>18</v>
      </c>
      <c r="I1061" s="16" t="s">
        <v>19</v>
      </c>
      <c r="J1061" s="53">
        <f>J1062</f>
        <v>3601.7599999999998</v>
      </c>
    </row>
    <row r="1062" spans="1:10" ht="37.5" x14ac:dyDescent="0.3">
      <c r="A1062" s="41" t="s">
        <v>46</v>
      </c>
      <c r="B1062" s="16" t="s">
        <v>225</v>
      </c>
      <c r="C1062" s="15" t="s">
        <v>21</v>
      </c>
      <c r="D1062" s="16" t="s">
        <v>51</v>
      </c>
      <c r="E1062" s="14">
        <v>51</v>
      </c>
      <c r="F1062" s="14">
        <v>2</v>
      </c>
      <c r="G1062" s="16" t="s">
        <v>16</v>
      </c>
      <c r="H1062" s="15" t="s">
        <v>18</v>
      </c>
      <c r="I1062" s="16" t="s">
        <v>19</v>
      </c>
      <c r="J1062" s="53">
        <f>J1063+J1067</f>
        <v>3601.7599999999998</v>
      </c>
    </row>
    <row r="1063" spans="1:10" x14ac:dyDescent="0.3">
      <c r="A1063" s="41" t="s">
        <v>32</v>
      </c>
      <c r="B1063" s="16" t="s">
        <v>225</v>
      </c>
      <c r="C1063" s="15" t="s">
        <v>21</v>
      </c>
      <c r="D1063" s="16" t="s">
        <v>51</v>
      </c>
      <c r="E1063" s="14">
        <v>51</v>
      </c>
      <c r="F1063" s="14">
        <v>2</v>
      </c>
      <c r="G1063" s="16" t="s">
        <v>16</v>
      </c>
      <c r="H1063" s="15" t="s">
        <v>27</v>
      </c>
      <c r="I1063" s="16" t="s">
        <v>19</v>
      </c>
      <c r="J1063" s="53">
        <f>J1064+J1065+J1066</f>
        <v>879.83</v>
      </c>
    </row>
    <row r="1064" spans="1:10" ht="75" x14ac:dyDescent="0.3">
      <c r="A1064" s="41" t="s">
        <v>33</v>
      </c>
      <c r="B1064" s="16" t="s">
        <v>225</v>
      </c>
      <c r="C1064" s="15" t="s">
        <v>21</v>
      </c>
      <c r="D1064" s="16" t="s">
        <v>51</v>
      </c>
      <c r="E1064" s="14">
        <v>51</v>
      </c>
      <c r="F1064" s="14">
        <v>2</v>
      </c>
      <c r="G1064" s="16" t="s">
        <v>16</v>
      </c>
      <c r="H1064" s="15" t="s">
        <v>27</v>
      </c>
      <c r="I1064" s="16" t="s">
        <v>28</v>
      </c>
      <c r="J1064" s="53">
        <v>44.32</v>
      </c>
    </row>
    <row r="1065" spans="1:10" ht="37.5" x14ac:dyDescent="0.3">
      <c r="A1065" s="41" t="s">
        <v>34</v>
      </c>
      <c r="B1065" s="16" t="s">
        <v>225</v>
      </c>
      <c r="C1065" s="15" t="s">
        <v>21</v>
      </c>
      <c r="D1065" s="16" t="s">
        <v>51</v>
      </c>
      <c r="E1065" s="14">
        <v>51</v>
      </c>
      <c r="F1065" s="14">
        <v>2</v>
      </c>
      <c r="G1065" s="16" t="s">
        <v>16</v>
      </c>
      <c r="H1065" s="15" t="s">
        <v>27</v>
      </c>
      <c r="I1065" s="16" t="s">
        <v>35</v>
      </c>
      <c r="J1065" s="53">
        <v>824.51</v>
      </c>
    </row>
    <row r="1066" spans="1:10" x14ac:dyDescent="0.3">
      <c r="A1066" s="64" t="s">
        <v>36</v>
      </c>
      <c r="B1066" s="16" t="s">
        <v>225</v>
      </c>
      <c r="C1066" s="15" t="s">
        <v>21</v>
      </c>
      <c r="D1066" s="16" t="s">
        <v>51</v>
      </c>
      <c r="E1066" s="14">
        <v>51</v>
      </c>
      <c r="F1066" s="14">
        <v>2</v>
      </c>
      <c r="G1066" s="16" t="s">
        <v>16</v>
      </c>
      <c r="H1066" s="15" t="s">
        <v>27</v>
      </c>
      <c r="I1066" s="16" t="s">
        <v>37</v>
      </c>
      <c r="J1066" s="53">
        <v>11</v>
      </c>
    </row>
    <row r="1067" spans="1:10" ht="37.5" x14ac:dyDescent="0.3">
      <c r="A1067" s="41" t="s">
        <v>38</v>
      </c>
      <c r="B1067" s="16" t="s">
        <v>225</v>
      </c>
      <c r="C1067" s="15" t="s">
        <v>21</v>
      </c>
      <c r="D1067" s="16" t="s">
        <v>51</v>
      </c>
      <c r="E1067" s="14">
        <v>51</v>
      </c>
      <c r="F1067" s="14">
        <v>2</v>
      </c>
      <c r="G1067" s="16" t="s">
        <v>16</v>
      </c>
      <c r="H1067" s="15" t="s">
        <v>29</v>
      </c>
      <c r="I1067" s="16" t="s">
        <v>19</v>
      </c>
      <c r="J1067" s="53">
        <f>J1068</f>
        <v>2721.93</v>
      </c>
    </row>
    <row r="1068" spans="1:10" ht="75" x14ac:dyDescent="0.3">
      <c r="A1068" s="41" t="s">
        <v>33</v>
      </c>
      <c r="B1068" s="16" t="s">
        <v>225</v>
      </c>
      <c r="C1068" s="15" t="s">
        <v>21</v>
      </c>
      <c r="D1068" s="16" t="s">
        <v>51</v>
      </c>
      <c r="E1068" s="14">
        <v>51</v>
      </c>
      <c r="F1068" s="14">
        <v>2</v>
      </c>
      <c r="G1068" s="16" t="s">
        <v>16</v>
      </c>
      <c r="H1068" s="15" t="s">
        <v>29</v>
      </c>
      <c r="I1068" s="16" t="s">
        <v>28</v>
      </c>
      <c r="J1068" s="53">
        <v>2721.93</v>
      </c>
    </row>
    <row r="1069" spans="1:10" ht="37.5" x14ac:dyDescent="0.3">
      <c r="A1069" s="70" t="s">
        <v>440</v>
      </c>
      <c r="B1069" s="16" t="s">
        <v>225</v>
      </c>
      <c r="C1069" s="15" t="s">
        <v>21</v>
      </c>
      <c r="D1069" s="16" t="s">
        <v>51</v>
      </c>
      <c r="E1069" s="19" t="s">
        <v>366</v>
      </c>
      <c r="F1069" s="16" t="s">
        <v>17</v>
      </c>
      <c r="G1069" s="16" t="s">
        <v>16</v>
      </c>
      <c r="H1069" s="15" t="s">
        <v>18</v>
      </c>
      <c r="I1069" s="16" t="s">
        <v>19</v>
      </c>
      <c r="J1069" s="53">
        <f>J1070</f>
        <v>44.36</v>
      </c>
    </row>
    <row r="1070" spans="1:10" x14ac:dyDescent="0.3">
      <c r="A1070" s="167" t="s">
        <v>457</v>
      </c>
      <c r="B1070" s="16" t="s">
        <v>225</v>
      </c>
      <c r="C1070" s="15" t="s">
        <v>21</v>
      </c>
      <c r="D1070" s="16" t="s">
        <v>51</v>
      </c>
      <c r="E1070" s="19" t="s">
        <v>366</v>
      </c>
      <c r="F1070" s="16" t="s">
        <v>25</v>
      </c>
      <c r="G1070" s="16" t="s">
        <v>16</v>
      </c>
      <c r="H1070" s="15" t="s">
        <v>18</v>
      </c>
      <c r="I1070" s="16" t="s">
        <v>19</v>
      </c>
      <c r="J1070" s="53">
        <f>J1071</f>
        <v>44.36</v>
      </c>
    </row>
    <row r="1071" spans="1:10" ht="112.5" x14ac:dyDescent="0.3">
      <c r="A1071" s="169" t="s">
        <v>1055</v>
      </c>
      <c r="B1071" s="16" t="s">
        <v>225</v>
      </c>
      <c r="C1071" s="15" t="s">
        <v>21</v>
      </c>
      <c r="D1071" s="16" t="s">
        <v>51</v>
      </c>
      <c r="E1071" s="19" t="s">
        <v>366</v>
      </c>
      <c r="F1071" s="16" t="s">
        <v>25</v>
      </c>
      <c r="G1071" s="16" t="s">
        <v>16</v>
      </c>
      <c r="H1071" s="15" t="s">
        <v>1054</v>
      </c>
      <c r="I1071" s="16" t="s">
        <v>19</v>
      </c>
      <c r="J1071" s="53">
        <f>J1072</f>
        <v>44.36</v>
      </c>
    </row>
    <row r="1072" spans="1:10" ht="75" x14ac:dyDescent="0.3">
      <c r="A1072" s="64" t="s">
        <v>33</v>
      </c>
      <c r="B1072" s="16" t="s">
        <v>225</v>
      </c>
      <c r="C1072" s="15" t="s">
        <v>21</v>
      </c>
      <c r="D1072" s="16" t="s">
        <v>51</v>
      </c>
      <c r="E1072" s="19" t="s">
        <v>366</v>
      </c>
      <c r="F1072" s="16" t="s">
        <v>25</v>
      </c>
      <c r="G1072" s="16" t="s">
        <v>16</v>
      </c>
      <c r="H1072" s="15" t="s">
        <v>1054</v>
      </c>
      <c r="I1072" s="16" t="s">
        <v>28</v>
      </c>
      <c r="J1072" s="53">
        <v>44.36</v>
      </c>
    </row>
    <row r="1073" spans="1:10" x14ac:dyDescent="0.3">
      <c r="A1073" s="66" t="s">
        <v>39</v>
      </c>
      <c r="B1073" s="13" t="s">
        <v>225</v>
      </c>
      <c r="C1073" s="15" t="s">
        <v>21</v>
      </c>
      <c r="D1073" s="12">
        <v>13</v>
      </c>
      <c r="E1073" s="18" t="s">
        <v>16</v>
      </c>
      <c r="F1073" s="11">
        <v>0</v>
      </c>
      <c r="G1073" s="12" t="s">
        <v>18</v>
      </c>
      <c r="H1073" s="12" t="s">
        <v>19</v>
      </c>
      <c r="I1073" s="13" t="s">
        <v>19</v>
      </c>
      <c r="J1073" s="52">
        <f>J1074+J1080+J1089+J1085</f>
        <v>140</v>
      </c>
    </row>
    <row r="1074" spans="1:10" ht="37.5" x14ac:dyDescent="0.3">
      <c r="A1074" s="41" t="s">
        <v>45</v>
      </c>
      <c r="B1074" s="16" t="s">
        <v>225</v>
      </c>
      <c r="C1074" s="15" t="s">
        <v>21</v>
      </c>
      <c r="D1074" s="15">
        <v>13</v>
      </c>
      <c r="E1074" s="14">
        <v>51</v>
      </c>
      <c r="F1074" s="14">
        <v>0</v>
      </c>
      <c r="G1074" s="15" t="s">
        <v>18</v>
      </c>
      <c r="H1074" s="15" t="s">
        <v>19</v>
      </c>
      <c r="I1074" s="16" t="s">
        <v>19</v>
      </c>
      <c r="J1074" s="53">
        <f>J1075</f>
        <v>60</v>
      </c>
    </row>
    <row r="1075" spans="1:10" ht="37.5" x14ac:dyDescent="0.3">
      <c r="A1075" s="41" t="s">
        <v>59</v>
      </c>
      <c r="B1075" s="16" t="s">
        <v>225</v>
      </c>
      <c r="C1075" s="15" t="s">
        <v>21</v>
      </c>
      <c r="D1075" s="15">
        <v>13</v>
      </c>
      <c r="E1075" s="14">
        <v>51</v>
      </c>
      <c r="F1075" s="14">
        <v>5</v>
      </c>
      <c r="G1075" s="16" t="s">
        <v>16</v>
      </c>
      <c r="H1075" s="15" t="s">
        <v>18</v>
      </c>
      <c r="I1075" s="16" t="s">
        <v>19</v>
      </c>
      <c r="J1075" s="53">
        <f>J1076+J1078</f>
        <v>60</v>
      </c>
    </row>
    <row r="1076" spans="1:10" x14ac:dyDescent="0.3">
      <c r="A1076" s="79" t="s">
        <v>297</v>
      </c>
      <c r="B1076" s="15" t="s">
        <v>225</v>
      </c>
      <c r="C1076" s="15" t="s">
        <v>21</v>
      </c>
      <c r="D1076" s="16">
        <v>13</v>
      </c>
      <c r="E1076" s="19" t="s">
        <v>43</v>
      </c>
      <c r="F1076" s="14">
        <v>5</v>
      </c>
      <c r="G1076" s="16" t="s">
        <v>16</v>
      </c>
      <c r="H1076" s="15" t="s">
        <v>96</v>
      </c>
      <c r="I1076" s="16" t="s">
        <v>19</v>
      </c>
      <c r="J1076" s="53">
        <f>J1077</f>
        <v>30</v>
      </c>
    </row>
    <row r="1077" spans="1:10" ht="37.5" x14ac:dyDescent="0.3">
      <c r="A1077" s="41" t="s">
        <v>34</v>
      </c>
      <c r="B1077" s="15" t="s">
        <v>225</v>
      </c>
      <c r="C1077" s="15" t="s">
        <v>21</v>
      </c>
      <c r="D1077" s="16">
        <v>13</v>
      </c>
      <c r="E1077" s="19" t="s">
        <v>43</v>
      </c>
      <c r="F1077" s="16" t="s">
        <v>11</v>
      </c>
      <c r="G1077" s="16" t="s">
        <v>16</v>
      </c>
      <c r="H1077" s="15" t="s">
        <v>96</v>
      </c>
      <c r="I1077" s="16" t="s">
        <v>35</v>
      </c>
      <c r="J1077" s="53">
        <v>30</v>
      </c>
    </row>
    <row r="1078" spans="1:10" x14ac:dyDescent="0.3">
      <c r="A1078" s="54" t="s">
        <v>62</v>
      </c>
      <c r="B1078" s="14">
        <v>674</v>
      </c>
      <c r="C1078" s="19" t="s">
        <v>21</v>
      </c>
      <c r="D1078" s="19">
        <v>13</v>
      </c>
      <c r="E1078" s="14">
        <v>51</v>
      </c>
      <c r="F1078" s="14">
        <v>5</v>
      </c>
      <c r="G1078" s="16" t="s">
        <v>16</v>
      </c>
      <c r="H1078" s="15" t="s">
        <v>63</v>
      </c>
      <c r="I1078" s="16" t="s">
        <v>19</v>
      </c>
      <c r="J1078" s="53">
        <f>J1079</f>
        <v>30</v>
      </c>
    </row>
    <row r="1079" spans="1:10" ht="37.5" x14ac:dyDescent="0.3">
      <c r="A1079" s="41" t="s">
        <v>34</v>
      </c>
      <c r="B1079" s="14">
        <v>674</v>
      </c>
      <c r="C1079" s="15" t="s">
        <v>21</v>
      </c>
      <c r="D1079" s="19">
        <v>13</v>
      </c>
      <c r="E1079" s="14">
        <v>51</v>
      </c>
      <c r="F1079" s="14">
        <v>5</v>
      </c>
      <c r="G1079" s="16" t="s">
        <v>16</v>
      </c>
      <c r="H1079" s="15" t="s">
        <v>63</v>
      </c>
      <c r="I1079" s="16" t="s">
        <v>35</v>
      </c>
      <c r="J1079" s="53">
        <v>30</v>
      </c>
    </row>
    <row r="1080" spans="1:10" ht="56.25" x14ac:dyDescent="0.3">
      <c r="A1080" s="66" t="s">
        <v>319</v>
      </c>
      <c r="B1080" s="16" t="s">
        <v>225</v>
      </c>
      <c r="C1080" s="19" t="s">
        <v>21</v>
      </c>
      <c r="D1080" s="19">
        <v>13</v>
      </c>
      <c r="E1080" s="16" t="s">
        <v>251</v>
      </c>
      <c r="F1080" s="15" t="s">
        <v>17</v>
      </c>
      <c r="G1080" s="16" t="s">
        <v>16</v>
      </c>
      <c r="H1080" s="15" t="s">
        <v>18</v>
      </c>
      <c r="I1080" s="16" t="s">
        <v>19</v>
      </c>
      <c r="J1080" s="53">
        <f>J1083</f>
        <v>0</v>
      </c>
    </row>
    <row r="1081" spans="1:10" ht="56.25" x14ac:dyDescent="0.3">
      <c r="A1081" s="64" t="s">
        <v>482</v>
      </c>
      <c r="B1081" s="16" t="s">
        <v>225</v>
      </c>
      <c r="C1081" s="15" t="s">
        <v>21</v>
      </c>
      <c r="D1081" s="19">
        <v>13</v>
      </c>
      <c r="E1081" s="16" t="s">
        <v>251</v>
      </c>
      <c r="F1081" s="16" t="s">
        <v>25</v>
      </c>
      <c r="G1081" s="16" t="s">
        <v>16</v>
      </c>
      <c r="H1081" s="15" t="s">
        <v>18</v>
      </c>
      <c r="I1081" s="16" t="s">
        <v>19</v>
      </c>
      <c r="J1081" s="53">
        <f>J1082</f>
        <v>0</v>
      </c>
    </row>
    <row r="1082" spans="1:10" ht="56.25" x14ac:dyDescent="0.3">
      <c r="A1082" s="64" t="s">
        <v>496</v>
      </c>
      <c r="B1082" s="16" t="s">
        <v>225</v>
      </c>
      <c r="C1082" s="15" t="s">
        <v>21</v>
      </c>
      <c r="D1082" s="19">
        <v>13</v>
      </c>
      <c r="E1082" s="16" t="s">
        <v>251</v>
      </c>
      <c r="F1082" s="16" t="s">
        <v>25</v>
      </c>
      <c r="G1082" s="16" t="s">
        <v>67</v>
      </c>
      <c r="H1082" s="15" t="s">
        <v>18</v>
      </c>
      <c r="I1082" s="16" t="s">
        <v>19</v>
      </c>
      <c r="J1082" s="53">
        <f>J1083</f>
        <v>0</v>
      </c>
    </row>
    <row r="1083" spans="1:10" ht="37.5" x14ac:dyDescent="0.3">
      <c r="A1083" s="64" t="s">
        <v>497</v>
      </c>
      <c r="B1083" s="16" t="s">
        <v>225</v>
      </c>
      <c r="C1083" s="15" t="s">
        <v>21</v>
      </c>
      <c r="D1083" s="19">
        <v>13</v>
      </c>
      <c r="E1083" s="16" t="s">
        <v>251</v>
      </c>
      <c r="F1083" s="16" t="s">
        <v>25</v>
      </c>
      <c r="G1083" s="16" t="s">
        <v>67</v>
      </c>
      <c r="H1083" s="15" t="s">
        <v>495</v>
      </c>
      <c r="I1083" s="16" t="s">
        <v>19</v>
      </c>
      <c r="J1083" s="53">
        <f>J1084</f>
        <v>0</v>
      </c>
    </row>
    <row r="1084" spans="1:10" ht="37.5" x14ac:dyDescent="0.3">
      <c r="A1084" s="41" t="s">
        <v>34</v>
      </c>
      <c r="B1084" s="16" t="s">
        <v>225</v>
      </c>
      <c r="C1084" s="15" t="s">
        <v>21</v>
      </c>
      <c r="D1084" s="19">
        <v>13</v>
      </c>
      <c r="E1084" s="16" t="s">
        <v>251</v>
      </c>
      <c r="F1084" s="16" t="s">
        <v>25</v>
      </c>
      <c r="G1084" s="16" t="s">
        <v>67</v>
      </c>
      <c r="H1084" s="15" t="s">
        <v>495</v>
      </c>
      <c r="I1084" s="16" t="s">
        <v>35</v>
      </c>
      <c r="J1084" s="53">
        <v>0</v>
      </c>
    </row>
    <row r="1085" spans="1:10" ht="56.25" x14ac:dyDescent="0.3">
      <c r="A1085" s="41" t="s">
        <v>590</v>
      </c>
      <c r="B1085" s="16" t="s">
        <v>225</v>
      </c>
      <c r="C1085" s="15" t="s">
        <v>21</v>
      </c>
      <c r="D1085" s="19">
        <v>13</v>
      </c>
      <c r="E1085" s="16" t="s">
        <v>85</v>
      </c>
      <c r="F1085" s="15" t="s">
        <v>17</v>
      </c>
      <c r="G1085" s="16" t="s">
        <v>16</v>
      </c>
      <c r="H1085" s="15" t="s">
        <v>18</v>
      </c>
      <c r="I1085" s="16" t="s">
        <v>19</v>
      </c>
      <c r="J1085" s="53">
        <f>J1086</f>
        <v>80</v>
      </c>
    </row>
    <row r="1086" spans="1:10" ht="56.25" x14ac:dyDescent="0.3">
      <c r="A1086" s="41" t="s">
        <v>589</v>
      </c>
      <c r="B1086" s="16" t="s">
        <v>225</v>
      </c>
      <c r="C1086" s="15" t="s">
        <v>21</v>
      </c>
      <c r="D1086" s="19">
        <v>13</v>
      </c>
      <c r="E1086" s="16" t="s">
        <v>85</v>
      </c>
      <c r="F1086" s="15" t="s">
        <v>17</v>
      </c>
      <c r="G1086" s="16" t="s">
        <v>21</v>
      </c>
      <c r="H1086" s="15" t="s">
        <v>18</v>
      </c>
      <c r="I1086" s="16" t="s">
        <v>19</v>
      </c>
      <c r="J1086" s="53">
        <f>J1087</f>
        <v>80</v>
      </c>
    </row>
    <row r="1087" spans="1:10" ht="37.5" x14ac:dyDescent="0.3">
      <c r="A1087" s="41" t="s">
        <v>497</v>
      </c>
      <c r="B1087" s="16" t="s">
        <v>225</v>
      </c>
      <c r="C1087" s="15" t="s">
        <v>21</v>
      </c>
      <c r="D1087" s="19">
        <v>13</v>
      </c>
      <c r="E1087" s="16" t="s">
        <v>85</v>
      </c>
      <c r="F1087" s="15" t="s">
        <v>17</v>
      </c>
      <c r="G1087" s="16" t="s">
        <v>21</v>
      </c>
      <c r="H1087" s="15" t="s">
        <v>495</v>
      </c>
      <c r="I1087" s="16" t="s">
        <v>19</v>
      </c>
      <c r="J1087" s="53">
        <f>J1088</f>
        <v>80</v>
      </c>
    </row>
    <row r="1088" spans="1:10" ht="37.5" x14ac:dyDescent="0.3">
      <c r="A1088" s="41" t="s">
        <v>34</v>
      </c>
      <c r="B1088" s="16" t="s">
        <v>225</v>
      </c>
      <c r="C1088" s="15" t="s">
        <v>21</v>
      </c>
      <c r="D1088" s="19">
        <v>13</v>
      </c>
      <c r="E1088" s="16" t="s">
        <v>85</v>
      </c>
      <c r="F1088" s="15" t="s">
        <v>17</v>
      </c>
      <c r="G1088" s="16" t="s">
        <v>21</v>
      </c>
      <c r="H1088" s="15" t="s">
        <v>495</v>
      </c>
      <c r="I1088" s="16" t="s">
        <v>35</v>
      </c>
      <c r="J1088" s="53">
        <v>80</v>
      </c>
    </row>
    <row r="1089" spans="1:10" ht="37.5" x14ac:dyDescent="0.3">
      <c r="A1089" s="70" t="s">
        <v>440</v>
      </c>
      <c r="B1089" s="16" t="s">
        <v>225</v>
      </c>
      <c r="C1089" s="15" t="s">
        <v>21</v>
      </c>
      <c r="D1089" s="15" t="s">
        <v>71</v>
      </c>
      <c r="E1089" s="16" t="s">
        <v>366</v>
      </c>
      <c r="F1089" s="15" t="s">
        <v>17</v>
      </c>
      <c r="G1089" s="16" t="s">
        <v>16</v>
      </c>
      <c r="H1089" s="15" t="s">
        <v>18</v>
      </c>
      <c r="I1089" s="16" t="s">
        <v>19</v>
      </c>
      <c r="J1089" s="53">
        <f>J1090</f>
        <v>0</v>
      </c>
    </row>
    <row r="1090" spans="1:10" ht="75" x14ac:dyDescent="0.3">
      <c r="A1090" s="99" t="s">
        <v>441</v>
      </c>
      <c r="B1090" s="16" t="s">
        <v>225</v>
      </c>
      <c r="C1090" s="15" t="s">
        <v>21</v>
      </c>
      <c r="D1090" s="15" t="s">
        <v>71</v>
      </c>
      <c r="E1090" s="16" t="s">
        <v>366</v>
      </c>
      <c r="F1090" s="15" t="s">
        <v>82</v>
      </c>
      <c r="G1090" s="16" t="s">
        <v>16</v>
      </c>
      <c r="H1090" s="15" t="s">
        <v>18</v>
      </c>
      <c r="I1090" s="16" t="s">
        <v>19</v>
      </c>
      <c r="J1090" s="53">
        <f>J1091</f>
        <v>0</v>
      </c>
    </row>
    <row r="1091" spans="1:10" ht="37.5" x14ac:dyDescent="0.3">
      <c r="A1091" s="41" t="s">
        <v>368</v>
      </c>
      <c r="B1091" s="16" t="s">
        <v>225</v>
      </c>
      <c r="C1091" s="15" t="s">
        <v>21</v>
      </c>
      <c r="D1091" s="15" t="s">
        <v>71</v>
      </c>
      <c r="E1091" s="16" t="s">
        <v>366</v>
      </c>
      <c r="F1091" s="15" t="s">
        <v>82</v>
      </c>
      <c r="G1091" s="16" t="s">
        <v>16</v>
      </c>
      <c r="H1091" s="15" t="s">
        <v>367</v>
      </c>
      <c r="I1091" s="16" t="s">
        <v>19</v>
      </c>
      <c r="J1091" s="53">
        <f>J1092</f>
        <v>0</v>
      </c>
    </row>
    <row r="1092" spans="1:10" ht="37.5" x14ac:dyDescent="0.3">
      <c r="A1092" s="41" t="s">
        <v>34</v>
      </c>
      <c r="B1092" s="16" t="s">
        <v>225</v>
      </c>
      <c r="C1092" s="15" t="s">
        <v>21</v>
      </c>
      <c r="D1092" s="15" t="s">
        <v>71</v>
      </c>
      <c r="E1092" s="16" t="s">
        <v>366</v>
      </c>
      <c r="F1092" s="15" t="s">
        <v>82</v>
      </c>
      <c r="G1092" s="16" t="s">
        <v>16</v>
      </c>
      <c r="H1092" s="15" t="s">
        <v>367</v>
      </c>
      <c r="I1092" s="16" t="s">
        <v>35</v>
      </c>
      <c r="J1092" s="53">
        <v>0</v>
      </c>
    </row>
    <row r="1093" spans="1:10" x14ac:dyDescent="0.3">
      <c r="A1093" s="100" t="s">
        <v>72</v>
      </c>
      <c r="B1093" s="13" t="s">
        <v>225</v>
      </c>
      <c r="C1093" s="13" t="s">
        <v>23</v>
      </c>
      <c r="D1093" s="12">
        <v>0</v>
      </c>
      <c r="E1093" s="11">
        <v>0</v>
      </c>
      <c r="F1093" s="11">
        <v>0</v>
      </c>
      <c r="G1093" s="13" t="s">
        <v>16</v>
      </c>
      <c r="H1093" s="12" t="s">
        <v>18</v>
      </c>
      <c r="I1093" s="13" t="s">
        <v>19</v>
      </c>
      <c r="J1093" s="52">
        <f t="shared" ref="J1093:J1097" si="41">J1094</f>
        <v>21</v>
      </c>
    </row>
    <row r="1094" spans="1:10" ht="37.5" x14ac:dyDescent="0.3">
      <c r="A1094" s="41" t="s">
        <v>369</v>
      </c>
      <c r="B1094" s="16" t="s">
        <v>225</v>
      </c>
      <c r="C1094" s="16" t="s">
        <v>23</v>
      </c>
      <c r="D1094" s="16">
        <v>10</v>
      </c>
      <c r="E1094" s="14">
        <v>0</v>
      </c>
      <c r="F1094" s="14">
        <v>0</v>
      </c>
      <c r="G1094" s="16" t="s">
        <v>16</v>
      </c>
      <c r="H1094" s="15" t="s">
        <v>18</v>
      </c>
      <c r="I1094" s="16" t="s">
        <v>19</v>
      </c>
      <c r="J1094" s="53">
        <f t="shared" si="41"/>
        <v>21</v>
      </c>
    </row>
    <row r="1095" spans="1:10" ht="75" x14ac:dyDescent="0.3">
      <c r="A1095" s="58" t="s">
        <v>264</v>
      </c>
      <c r="B1095" s="16" t="s">
        <v>225</v>
      </c>
      <c r="C1095" s="16" t="s">
        <v>23</v>
      </c>
      <c r="D1095" s="16">
        <v>10</v>
      </c>
      <c r="E1095" s="16" t="s">
        <v>23</v>
      </c>
      <c r="F1095" s="14">
        <v>0</v>
      </c>
      <c r="G1095" s="16" t="s">
        <v>16</v>
      </c>
      <c r="H1095" s="15" t="s">
        <v>18</v>
      </c>
      <c r="I1095" s="16" t="s">
        <v>19</v>
      </c>
      <c r="J1095" s="53">
        <f>J1096</f>
        <v>21</v>
      </c>
    </row>
    <row r="1096" spans="1:10" ht="37.5" x14ac:dyDescent="0.3">
      <c r="A1096" s="58" t="s">
        <v>177</v>
      </c>
      <c r="B1096" s="16" t="s">
        <v>225</v>
      </c>
      <c r="C1096" s="15" t="s">
        <v>23</v>
      </c>
      <c r="D1096" s="16">
        <v>10</v>
      </c>
      <c r="E1096" s="19" t="s">
        <v>23</v>
      </c>
      <c r="F1096" s="16" t="s">
        <v>17</v>
      </c>
      <c r="G1096" s="16" t="s">
        <v>42</v>
      </c>
      <c r="H1096" s="15" t="s">
        <v>18</v>
      </c>
      <c r="I1096" s="16" t="s">
        <v>19</v>
      </c>
      <c r="J1096" s="53">
        <f>J1097</f>
        <v>21</v>
      </c>
    </row>
    <row r="1097" spans="1:10" ht="75" x14ac:dyDescent="0.3">
      <c r="A1097" s="73" t="s">
        <v>204</v>
      </c>
      <c r="B1097" s="16" t="s">
        <v>225</v>
      </c>
      <c r="C1097" s="15" t="s">
        <v>23</v>
      </c>
      <c r="D1097" s="16">
        <v>10</v>
      </c>
      <c r="E1097" s="19" t="s">
        <v>23</v>
      </c>
      <c r="F1097" s="16" t="s">
        <v>17</v>
      </c>
      <c r="G1097" s="16" t="s">
        <v>42</v>
      </c>
      <c r="H1097" s="15" t="s">
        <v>360</v>
      </c>
      <c r="I1097" s="16" t="s">
        <v>19</v>
      </c>
      <c r="J1097" s="53">
        <f t="shared" si="41"/>
        <v>21</v>
      </c>
    </row>
    <row r="1098" spans="1:10" ht="37.5" x14ac:dyDescent="0.3">
      <c r="A1098" s="41" t="s">
        <v>34</v>
      </c>
      <c r="B1098" s="16" t="s">
        <v>225</v>
      </c>
      <c r="C1098" s="15" t="s">
        <v>23</v>
      </c>
      <c r="D1098" s="16">
        <v>10</v>
      </c>
      <c r="E1098" s="19" t="s">
        <v>23</v>
      </c>
      <c r="F1098" s="16" t="s">
        <v>17</v>
      </c>
      <c r="G1098" s="16" t="s">
        <v>42</v>
      </c>
      <c r="H1098" s="15" t="s">
        <v>360</v>
      </c>
      <c r="I1098" s="16" t="s">
        <v>35</v>
      </c>
      <c r="J1098" s="53">
        <v>21</v>
      </c>
    </row>
    <row r="1099" spans="1:10" x14ac:dyDescent="0.3">
      <c r="A1099" s="60" t="s">
        <v>74</v>
      </c>
      <c r="B1099" s="13" t="s">
        <v>225</v>
      </c>
      <c r="C1099" s="12" t="s">
        <v>51</v>
      </c>
      <c r="D1099" s="12" t="s">
        <v>16</v>
      </c>
      <c r="E1099" s="18" t="s">
        <v>16</v>
      </c>
      <c r="F1099" s="13" t="s">
        <v>17</v>
      </c>
      <c r="G1099" s="13" t="s">
        <v>16</v>
      </c>
      <c r="H1099" s="12" t="s">
        <v>18</v>
      </c>
      <c r="I1099" s="13" t="s">
        <v>19</v>
      </c>
      <c r="J1099" s="53">
        <f>J1100</f>
        <v>1452</v>
      </c>
    </row>
    <row r="1100" spans="1:10" x14ac:dyDescent="0.3">
      <c r="A1100" s="41" t="s">
        <v>75</v>
      </c>
      <c r="B1100" s="16" t="s">
        <v>225</v>
      </c>
      <c r="C1100" s="19" t="s">
        <v>51</v>
      </c>
      <c r="D1100" s="16" t="s">
        <v>97</v>
      </c>
      <c r="E1100" s="19" t="s">
        <v>16</v>
      </c>
      <c r="F1100" s="16" t="s">
        <v>17</v>
      </c>
      <c r="G1100" s="16" t="s">
        <v>16</v>
      </c>
      <c r="H1100" s="15" t="s">
        <v>18</v>
      </c>
      <c r="I1100" s="16" t="s">
        <v>19</v>
      </c>
      <c r="J1100" s="53">
        <f>J1101</f>
        <v>1452</v>
      </c>
    </row>
    <row r="1101" spans="1:10" ht="75" x14ac:dyDescent="0.3">
      <c r="A1101" s="58" t="s">
        <v>292</v>
      </c>
      <c r="B1101" s="16" t="s">
        <v>225</v>
      </c>
      <c r="C1101" s="19" t="s">
        <v>51</v>
      </c>
      <c r="D1101" s="16" t="s">
        <v>97</v>
      </c>
      <c r="E1101" s="19" t="s">
        <v>51</v>
      </c>
      <c r="F1101" s="16" t="s">
        <v>17</v>
      </c>
      <c r="G1101" s="16" t="s">
        <v>16</v>
      </c>
      <c r="H1101" s="15" t="s">
        <v>18</v>
      </c>
      <c r="I1101" s="16" t="s">
        <v>19</v>
      </c>
      <c r="J1101" s="53">
        <f>J1102+J1107</f>
        <v>1452</v>
      </c>
    </row>
    <row r="1102" spans="1:10" ht="37.5" x14ac:dyDescent="0.3">
      <c r="A1102" s="58" t="s">
        <v>261</v>
      </c>
      <c r="B1102" s="16" t="s">
        <v>225</v>
      </c>
      <c r="C1102" s="19" t="s">
        <v>51</v>
      </c>
      <c r="D1102" s="16" t="s">
        <v>97</v>
      </c>
      <c r="E1102" s="19" t="s">
        <v>51</v>
      </c>
      <c r="F1102" s="16" t="s">
        <v>9</v>
      </c>
      <c r="G1102" s="16" t="s">
        <v>16</v>
      </c>
      <c r="H1102" s="15" t="s">
        <v>18</v>
      </c>
      <c r="I1102" s="16" t="s">
        <v>19</v>
      </c>
      <c r="J1102" s="53">
        <f t="shared" ref="J1102:J1103" si="42">J1103</f>
        <v>1373.71</v>
      </c>
    </row>
    <row r="1103" spans="1:10" ht="37.5" x14ac:dyDescent="0.3">
      <c r="A1103" s="58" t="s">
        <v>313</v>
      </c>
      <c r="B1103" s="16" t="s">
        <v>225</v>
      </c>
      <c r="C1103" s="19" t="s">
        <v>51</v>
      </c>
      <c r="D1103" s="16" t="s">
        <v>97</v>
      </c>
      <c r="E1103" s="19" t="s">
        <v>51</v>
      </c>
      <c r="F1103" s="16" t="s">
        <v>9</v>
      </c>
      <c r="G1103" s="16" t="s">
        <v>21</v>
      </c>
      <c r="H1103" s="15" t="s">
        <v>18</v>
      </c>
      <c r="I1103" s="16" t="s">
        <v>19</v>
      </c>
      <c r="J1103" s="53">
        <f t="shared" si="42"/>
        <v>1373.71</v>
      </c>
    </row>
    <row r="1104" spans="1:10" x14ac:dyDescent="0.3">
      <c r="A1104" s="41" t="s">
        <v>293</v>
      </c>
      <c r="B1104" s="16" t="s">
        <v>225</v>
      </c>
      <c r="C1104" s="19" t="s">
        <v>51</v>
      </c>
      <c r="D1104" s="16" t="s">
        <v>97</v>
      </c>
      <c r="E1104" s="19" t="s">
        <v>51</v>
      </c>
      <c r="F1104" s="16" t="s">
        <v>9</v>
      </c>
      <c r="G1104" s="16" t="s">
        <v>21</v>
      </c>
      <c r="H1104" s="15" t="s">
        <v>234</v>
      </c>
      <c r="I1104" s="16" t="s">
        <v>19</v>
      </c>
      <c r="J1104" s="53">
        <f>J1105+J1106</f>
        <v>1373.71</v>
      </c>
    </row>
    <row r="1105" spans="1:10" ht="37.5" x14ac:dyDescent="0.3">
      <c r="A1105" s="41" t="s">
        <v>34</v>
      </c>
      <c r="B1105" s="16" t="s">
        <v>225</v>
      </c>
      <c r="C1105" s="15" t="s">
        <v>51</v>
      </c>
      <c r="D1105" s="16" t="s">
        <v>97</v>
      </c>
      <c r="E1105" s="19" t="s">
        <v>51</v>
      </c>
      <c r="F1105" s="16" t="s">
        <v>9</v>
      </c>
      <c r="G1105" s="16" t="s">
        <v>21</v>
      </c>
      <c r="H1105" s="15" t="s">
        <v>234</v>
      </c>
      <c r="I1105" s="16" t="s">
        <v>35</v>
      </c>
      <c r="J1105" s="53">
        <v>1273.71</v>
      </c>
    </row>
    <row r="1106" spans="1:10" x14ac:dyDescent="0.3">
      <c r="A1106" s="64" t="s">
        <v>36</v>
      </c>
      <c r="B1106" s="16" t="s">
        <v>225</v>
      </c>
      <c r="C1106" s="15" t="s">
        <v>51</v>
      </c>
      <c r="D1106" s="16" t="s">
        <v>97</v>
      </c>
      <c r="E1106" s="19" t="s">
        <v>51</v>
      </c>
      <c r="F1106" s="16" t="s">
        <v>9</v>
      </c>
      <c r="G1106" s="16" t="s">
        <v>21</v>
      </c>
      <c r="H1106" s="15" t="s">
        <v>234</v>
      </c>
      <c r="I1106" s="16" t="s">
        <v>37</v>
      </c>
      <c r="J1106" s="53">
        <v>100</v>
      </c>
    </row>
    <row r="1107" spans="1:10" ht="37.5" x14ac:dyDescent="0.3">
      <c r="A1107" s="58" t="s">
        <v>314</v>
      </c>
      <c r="B1107" s="16" t="s">
        <v>225</v>
      </c>
      <c r="C1107" s="19" t="s">
        <v>51</v>
      </c>
      <c r="D1107" s="16" t="s">
        <v>97</v>
      </c>
      <c r="E1107" s="19" t="s">
        <v>51</v>
      </c>
      <c r="F1107" s="16" t="s">
        <v>9</v>
      </c>
      <c r="G1107" s="16" t="s">
        <v>42</v>
      </c>
      <c r="H1107" s="15" t="s">
        <v>18</v>
      </c>
      <c r="I1107" s="16" t="s">
        <v>19</v>
      </c>
      <c r="J1107" s="53">
        <f>J1108</f>
        <v>78.290000000000006</v>
      </c>
    </row>
    <row r="1108" spans="1:10" x14ac:dyDescent="0.3">
      <c r="A1108" s="41" t="s">
        <v>293</v>
      </c>
      <c r="B1108" s="16" t="s">
        <v>225</v>
      </c>
      <c r="C1108" s="19" t="s">
        <v>51</v>
      </c>
      <c r="D1108" s="16" t="s">
        <v>97</v>
      </c>
      <c r="E1108" s="19" t="s">
        <v>51</v>
      </c>
      <c r="F1108" s="16" t="s">
        <v>9</v>
      </c>
      <c r="G1108" s="16" t="s">
        <v>42</v>
      </c>
      <c r="H1108" s="15" t="s">
        <v>234</v>
      </c>
      <c r="I1108" s="16" t="s">
        <v>19</v>
      </c>
      <c r="J1108" s="53">
        <f>J1109</f>
        <v>78.290000000000006</v>
      </c>
    </row>
    <row r="1109" spans="1:10" ht="37.5" x14ac:dyDescent="0.3">
      <c r="A1109" s="41" t="s">
        <v>34</v>
      </c>
      <c r="B1109" s="16" t="s">
        <v>225</v>
      </c>
      <c r="C1109" s="15" t="s">
        <v>51</v>
      </c>
      <c r="D1109" s="16" t="s">
        <v>97</v>
      </c>
      <c r="E1109" s="19" t="s">
        <v>51</v>
      </c>
      <c r="F1109" s="16" t="s">
        <v>9</v>
      </c>
      <c r="G1109" s="16" t="s">
        <v>42</v>
      </c>
      <c r="H1109" s="15" t="s">
        <v>234</v>
      </c>
      <c r="I1109" s="16" t="s">
        <v>35</v>
      </c>
      <c r="J1109" s="53">
        <v>78.290000000000006</v>
      </c>
    </row>
    <row r="1110" spans="1:10" x14ac:dyDescent="0.3">
      <c r="A1110" s="42" t="s">
        <v>86</v>
      </c>
      <c r="B1110" s="16" t="s">
        <v>225</v>
      </c>
      <c r="C1110" s="12" t="s">
        <v>67</v>
      </c>
      <c r="D1110" s="12" t="s">
        <v>16</v>
      </c>
      <c r="E1110" s="13" t="s">
        <v>16</v>
      </c>
      <c r="F1110" s="13" t="s">
        <v>17</v>
      </c>
      <c r="G1110" s="13" t="s">
        <v>16</v>
      </c>
      <c r="H1110" s="12" t="s">
        <v>18</v>
      </c>
      <c r="I1110" s="13" t="s">
        <v>19</v>
      </c>
      <c r="J1110" s="53">
        <f>J1111</f>
        <v>2641.96</v>
      </c>
    </row>
    <row r="1111" spans="1:10" x14ac:dyDescent="0.3">
      <c r="A1111" s="41" t="s">
        <v>227</v>
      </c>
      <c r="B1111" s="16" t="s">
        <v>225</v>
      </c>
      <c r="C1111" s="15" t="s">
        <v>67</v>
      </c>
      <c r="D1111" s="15" t="s">
        <v>23</v>
      </c>
      <c r="E1111" s="16" t="s">
        <v>16</v>
      </c>
      <c r="F1111" s="15" t="s">
        <v>17</v>
      </c>
      <c r="G1111" s="16" t="s">
        <v>16</v>
      </c>
      <c r="H1111" s="15" t="s">
        <v>18</v>
      </c>
      <c r="I1111" s="16" t="s">
        <v>19</v>
      </c>
      <c r="J1111" s="53">
        <f>J1112</f>
        <v>2641.96</v>
      </c>
    </row>
    <row r="1112" spans="1:10" ht="75" x14ac:dyDescent="0.3">
      <c r="A1112" s="41" t="s">
        <v>273</v>
      </c>
      <c r="B1112" s="16" t="s">
        <v>225</v>
      </c>
      <c r="C1112" s="15" t="s">
        <v>67</v>
      </c>
      <c r="D1112" s="15" t="s">
        <v>23</v>
      </c>
      <c r="E1112" s="16" t="s">
        <v>52</v>
      </c>
      <c r="F1112" s="16" t="s">
        <v>17</v>
      </c>
      <c r="G1112" s="16" t="s">
        <v>16</v>
      </c>
      <c r="H1112" s="15" t="s">
        <v>18</v>
      </c>
      <c r="I1112" s="16" t="s">
        <v>19</v>
      </c>
      <c r="J1112" s="53">
        <f>J1113+J1119</f>
        <v>2641.96</v>
      </c>
    </row>
    <row r="1113" spans="1:10" ht="37.5" x14ac:dyDescent="0.3">
      <c r="A1113" s="41" t="s">
        <v>283</v>
      </c>
      <c r="B1113" s="16" t="s">
        <v>225</v>
      </c>
      <c r="C1113" s="15" t="s">
        <v>67</v>
      </c>
      <c r="D1113" s="15" t="s">
        <v>23</v>
      </c>
      <c r="E1113" s="16" t="s">
        <v>52</v>
      </c>
      <c r="F1113" s="16" t="s">
        <v>82</v>
      </c>
      <c r="G1113" s="16" t="s">
        <v>16</v>
      </c>
      <c r="H1113" s="15" t="s">
        <v>18</v>
      </c>
      <c r="I1113" s="16" t="s">
        <v>19</v>
      </c>
      <c r="J1113" s="53">
        <f>J1116+J1114</f>
        <v>2202.12</v>
      </c>
    </row>
    <row r="1114" spans="1:10" x14ac:dyDescent="0.3">
      <c r="A1114" s="41" t="s">
        <v>279</v>
      </c>
      <c r="B1114" s="16" t="s">
        <v>225</v>
      </c>
      <c r="C1114" s="15" t="s">
        <v>67</v>
      </c>
      <c r="D1114" s="15" t="s">
        <v>23</v>
      </c>
      <c r="E1114" s="16" t="s">
        <v>52</v>
      </c>
      <c r="F1114" s="16" t="s">
        <v>82</v>
      </c>
      <c r="G1114" s="16" t="s">
        <v>42</v>
      </c>
      <c r="H1114" s="15" t="s">
        <v>215</v>
      </c>
      <c r="I1114" s="16" t="s">
        <v>19</v>
      </c>
      <c r="J1114" s="53">
        <f>J1115</f>
        <v>125</v>
      </c>
    </row>
    <row r="1115" spans="1:10" ht="37.5" x14ac:dyDescent="0.3">
      <c r="A1115" s="41" t="s">
        <v>34</v>
      </c>
      <c r="B1115" s="16" t="s">
        <v>225</v>
      </c>
      <c r="C1115" s="15" t="s">
        <v>67</v>
      </c>
      <c r="D1115" s="15" t="s">
        <v>23</v>
      </c>
      <c r="E1115" s="16" t="s">
        <v>52</v>
      </c>
      <c r="F1115" s="16" t="s">
        <v>82</v>
      </c>
      <c r="G1115" s="16" t="s">
        <v>42</v>
      </c>
      <c r="H1115" s="15" t="s">
        <v>215</v>
      </c>
      <c r="I1115" s="16" t="s">
        <v>35</v>
      </c>
      <c r="J1115" s="53">
        <v>125</v>
      </c>
    </row>
    <row r="1116" spans="1:10" x14ac:dyDescent="0.3">
      <c r="A1116" s="41" t="s">
        <v>241</v>
      </c>
      <c r="B1116" s="16" t="s">
        <v>225</v>
      </c>
      <c r="C1116" s="15" t="s">
        <v>67</v>
      </c>
      <c r="D1116" s="15" t="s">
        <v>23</v>
      </c>
      <c r="E1116" s="16" t="s">
        <v>52</v>
      </c>
      <c r="F1116" s="16" t="s">
        <v>82</v>
      </c>
      <c r="G1116" s="16" t="s">
        <v>51</v>
      </c>
      <c r="H1116" s="15" t="s">
        <v>18</v>
      </c>
      <c r="I1116" s="16" t="s">
        <v>19</v>
      </c>
      <c r="J1116" s="53">
        <f t="shared" ref="J1116:J1117" si="43">J1117</f>
        <v>2077.12</v>
      </c>
    </row>
    <row r="1117" spans="1:10" x14ac:dyDescent="0.3">
      <c r="A1117" s="41" t="s">
        <v>216</v>
      </c>
      <c r="B1117" s="16" t="s">
        <v>225</v>
      </c>
      <c r="C1117" s="15" t="s">
        <v>67</v>
      </c>
      <c r="D1117" s="15" t="s">
        <v>23</v>
      </c>
      <c r="E1117" s="16" t="s">
        <v>52</v>
      </c>
      <c r="F1117" s="16" t="s">
        <v>82</v>
      </c>
      <c r="G1117" s="16" t="s">
        <v>51</v>
      </c>
      <c r="H1117" s="15" t="s">
        <v>217</v>
      </c>
      <c r="I1117" s="16" t="s">
        <v>19</v>
      </c>
      <c r="J1117" s="53">
        <f t="shared" si="43"/>
        <v>2077.12</v>
      </c>
    </row>
    <row r="1118" spans="1:10" ht="37.5" x14ac:dyDescent="0.3">
      <c r="A1118" s="41" t="s">
        <v>34</v>
      </c>
      <c r="B1118" s="16" t="s">
        <v>225</v>
      </c>
      <c r="C1118" s="15" t="s">
        <v>67</v>
      </c>
      <c r="D1118" s="15" t="s">
        <v>23</v>
      </c>
      <c r="E1118" s="16" t="s">
        <v>52</v>
      </c>
      <c r="F1118" s="16" t="s">
        <v>82</v>
      </c>
      <c r="G1118" s="16" t="s">
        <v>51</v>
      </c>
      <c r="H1118" s="15" t="s">
        <v>217</v>
      </c>
      <c r="I1118" s="16" t="s">
        <v>35</v>
      </c>
      <c r="J1118" s="53">
        <v>2077.12</v>
      </c>
    </row>
    <row r="1119" spans="1:10" ht="37.5" x14ac:dyDescent="0.3">
      <c r="A1119" s="41" t="s">
        <v>237</v>
      </c>
      <c r="B1119" s="16" t="s">
        <v>225</v>
      </c>
      <c r="C1119" s="15" t="s">
        <v>67</v>
      </c>
      <c r="D1119" s="15" t="s">
        <v>23</v>
      </c>
      <c r="E1119" s="16" t="s">
        <v>52</v>
      </c>
      <c r="F1119" s="16" t="s">
        <v>9</v>
      </c>
      <c r="G1119" s="16" t="s">
        <v>16</v>
      </c>
      <c r="H1119" s="15" t="s">
        <v>18</v>
      </c>
      <c r="I1119" s="16" t="s">
        <v>19</v>
      </c>
      <c r="J1119" s="53">
        <f t="shared" ref="J1119:J1121" si="44">J1120</f>
        <v>439.84</v>
      </c>
    </row>
    <row r="1120" spans="1:10" ht="37.5" x14ac:dyDescent="0.3">
      <c r="A1120" s="41" t="s">
        <v>274</v>
      </c>
      <c r="B1120" s="16" t="s">
        <v>225</v>
      </c>
      <c r="C1120" s="15" t="s">
        <v>67</v>
      </c>
      <c r="D1120" s="15" t="s">
        <v>23</v>
      </c>
      <c r="E1120" s="16" t="s">
        <v>52</v>
      </c>
      <c r="F1120" s="16" t="s">
        <v>9</v>
      </c>
      <c r="G1120" s="16" t="s">
        <v>21</v>
      </c>
      <c r="H1120" s="15" t="s">
        <v>18</v>
      </c>
      <c r="I1120" s="16" t="s">
        <v>19</v>
      </c>
      <c r="J1120" s="53">
        <f t="shared" si="44"/>
        <v>439.84</v>
      </c>
    </row>
    <row r="1121" spans="1:10" x14ac:dyDescent="0.3">
      <c r="A1121" s="41" t="s">
        <v>277</v>
      </c>
      <c r="B1121" s="16" t="s">
        <v>225</v>
      </c>
      <c r="C1121" s="15" t="s">
        <v>67</v>
      </c>
      <c r="D1121" s="15" t="s">
        <v>23</v>
      </c>
      <c r="E1121" s="16" t="s">
        <v>52</v>
      </c>
      <c r="F1121" s="16" t="s">
        <v>9</v>
      </c>
      <c r="G1121" s="16" t="s">
        <v>21</v>
      </c>
      <c r="H1121" s="15" t="s">
        <v>213</v>
      </c>
      <c r="I1121" s="16" t="s">
        <v>19</v>
      </c>
      <c r="J1121" s="53">
        <f t="shared" si="44"/>
        <v>439.84</v>
      </c>
    </row>
    <row r="1122" spans="1:10" ht="37.5" x14ac:dyDescent="0.3">
      <c r="A1122" s="41" t="s">
        <v>34</v>
      </c>
      <c r="B1122" s="16" t="s">
        <v>225</v>
      </c>
      <c r="C1122" s="15" t="s">
        <v>67</v>
      </c>
      <c r="D1122" s="15" t="s">
        <v>23</v>
      </c>
      <c r="E1122" s="16" t="s">
        <v>52</v>
      </c>
      <c r="F1122" s="16" t="s">
        <v>9</v>
      </c>
      <c r="G1122" s="16" t="s">
        <v>21</v>
      </c>
      <c r="H1122" s="15" t="s">
        <v>213</v>
      </c>
      <c r="I1122" s="16" t="s">
        <v>35</v>
      </c>
      <c r="J1122" s="53">
        <v>439.84</v>
      </c>
    </row>
    <row r="1123" spans="1:10" ht="56.25" x14ac:dyDescent="0.3">
      <c r="A1123" s="101" t="s">
        <v>357</v>
      </c>
      <c r="B1123" s="13" t="s">
        <v>226</v>
      </c>
      <c r="C1123" s="12" t="s">
        <v>16</v>
      </c>
      <c r="D1123" s="12" t="s">
        <v>16</v>
      </c>
      <c r="E1123" s="13" t="s">
        <v>16</v>
      </c>
      <c r="F1123" s="12" t="s">
        <v>17</v>
      </c>
      <c r="G1123" s="13" t="s">
        <v>16</v>
      </c>
      <c r="H1123" s="12" t="s">
        <v>18</v>
      </c>
      <c r="I1123" s="13" t="s">
        <v>19</v>
      </c>
      <c r="J1123" s="52">
        <f>J1124+J1155+J1165+J1196+J1204</f>
        <v>23028.990000000005</v>
      </c>
    </row>
    <row r="1124" spans="1:10" x14ac:dyDescent="0.3">
      <c r="A1124" s="64" t="s">
        <v>20</v>
      </c>
      <c r="B1124" s="16" t="s">
        <v>226</v>
      </c>
      <c r="C1124" s="15" t="s">
        <v>21</v>
      </c>
      <c r="D1124" s="15" t="s">
        <v>16</v>
      </c>
      <c r="E1124" s="16" t="s">
        <v>16</v>
      </c>
      <c r="F1124" s="15" t="s">
        <v>17</v>
      </c>
      <c r="G1124" s="16" t="s">
        <v>16</v>
      </c>
      <c r="H1124" s="15" t="s">
        <v>18</v>
      </c>
      <c r="I1124" s="16" t="s">
        <v>19</v>
      </c>
      <c r="J1124" s="53">
        <f>J1125+J1138</f>
        <v>6190.8200000000006</v>
      </c>
    </row>
    <row r="1125" spans="1:10" ht="56.25" x14ac:dyDescent="0.3">
      <c r="A1125" s="41" t="s">
        <v>44</v>
      </c>
      <c r="B1125" s="16" t="s">
        <v>226</v>
      </c>
      <c r="C1125" s="15" t="s">
        <v>21</v>
      </c>
      <c r="D1125" s="16" t="s">
        <v>51</v>
      </c>
      <c r="E1125" s="19" t="s">
        <v>16</v>
      </c>
      <c r="F1125" s="16" t="s">
        <v>17</v>
      </c>
      <c r="G1125" s="16" t="s">
        <v>16</v>
      </c>
      <c r="H1125" s="15" t="s">
        <v>18</v>
      </c>
      <c r="I1125" s="16" t="s">
        <v>19</v>
      </c>
      <c r="J1125" s="53">
        <f>J1126+J1134</f>
        <v>5348.97</v>
      </c>
    </row>
    <row r="1126" spans="1:10" ht="37.5" x14ac:dyDescent="0.3">
      <c r="A1126" s="41" t="s">
        <v>45</v>
      </c>
      <c r="B1126" s="16" t="s">
        <v>226</v>
      </c>
      <c r="C1126" s="15" t="s">
        <v>21</v>
      </c>
      <c r="D1126" s="16" t="s">
        <v>51</v>
      </c>
      <c r="E1126" s="16" t="s">
        <v>43</v>
      </c>
      <c r="F1126" s="16" t="s">
        <v>17</v>
      </c>
      <c r="G1126" s="16" t="s">
        <v>16</v>
      </c>
      <c r="H1126" s="15" t="s">
        <v>18</v>
      </c>
      <c r="I1126" s="16" t="s">
        <v>19</v>
      </c>
      <c r="J1126" s="53">
        <f>J1127</f>
        <v>5297.13</v>
      </c>
    </row>
    <row r="1127" spans="1:10" ht="37.5" x14ac:dyDescent="0.3">
      <c r="A1127" s="41" t="s">
        <v>46</v>
      </c>
      <c r="B1127" s="16" t="s">
        <v>226</v>
      </c>
      <c r="C1127" s="15" t="s">
        <v>21</v>
      </c>
      <c r="D1127" s="16" t="s">
        <v>51</v>
      </c>
      <c r="E1127" s="14">
        <v>51</v>
      </c>
      <c r="F1127" s="14">
        <v>2</v>
      </c>
      <c r="G1127" s="16" t="s">
        <v>16</v>
      </c>
      <c r="H1127" s="15" t="s">
        <v>18</v>
      </c>
      <c r="I1127" s="16" t="s">
        <v>19</v>
      </c>
      <c r="J1127" s="53">
        <f>J1128+J1132</f>
        <v>5297.13</v>
      </c>
    </row>
    <row r="1128" spans="1:10" x14ac:dyDescent="0.3">
      <c r="A1128" s="41" t="s">
        <v>32</v>
      </c>
      <c r="B1128" s="16" t="s">
        <v>226</v>
      </c>
      <c r="C1128" s="15" t="s">
        <v>21</v>
      </c>
      <c r="D1128" s="16" t="s">
        <v>51</v>
      </c>
      <c r="E1128" s="14">
        <v>51</v>
      </c>
      <c r="F1128" s="14">
        <v>2</v>
      </c>
      <c r="G1128" s="16" t="s">
        <v>16</v>
      </c>
      <c r="H1128" s="15" t="s">
        <v>27</v>
      </c>
      <c r="I1128" s="16" t="s">
        <v>19</v>
      </c>
      <c r="J1128" s="53">
        <f>J1129+J1130+J1131</f>
        <v>686.47</v>
      </c>
    </row>
    <row r="1129" spans="1:10" ht="75" x14ac:dyDescent="0.3">
      <c r="A1129" s="41" t="s">
        <v>33</v>
      </c>
      <c r="B1129" s="16" t="s">
        <v>226</v>
      </c>
      <c r="C1129" s="15" t="s">
        <v>21</v>
      </c>
      <c r="D1129" s="16" t="s">
        <v>51</v>
      </c>
      <c r="E1129" s="14">
        <v>51</v>
      </c>
      <c r="F1129" s="14">
        <v>2</v>
      </c>
      <c r="G1129" s="16" t="s">
        <v>16</v>
      </c>
      <c r="H1129" s="15" t="s">
        <v>27</v>
      </c>
      <c r="I1129" s="16" t="s">
        <v>28</v>
      </c>
      <c r="J1129" s="53">
        <v>105.26</v>
      </c>
    </row>
    <row r="1130" spans="1:10" ht="37.5" x14ac:dyDescent="0.3">
      <c r="A1130" s="41" t="s">
        <v>34</v>
      </c>
      <c r="B1130" s="16" t="s">
        <v>226</v>
      </c>
      <c r="C1130" s="15" t="s">
        <v>21</v>
      </c>
      <c r="D1130" s="16" t="s">
        <v>51</v>
      </c>
      <c r="E1130" s="14">
        <v>51</v>
      </c>
      <c r="F1130" s="14">
        <v>2</v>
      </c>
      <c r="G1130" s="16" t="s">
        <v>16</v>
      </c>
      <c r="H1130" s="15" t="s">
        <v>27</v>
      </c>
      <c r="I1130" s="16" t="s">
        <v>35</v>
      </c>
      <c r="J1130" s="53">
        <v>565.21</v>
      </c>
    </row>
    <row r="1131" spans="1:10" x14ac:dyDescent="0.3">
      <c r="A1131" s="93" t="s">
        <v>36</v>
      </c>
      <c r="B1131" s="16" t="s">
        <v>226</v>
      </c>
      <c r="C1131" s="15" t="s">
        <v>21</v>
      </c>
      <c r="D1131" s="16" t="s">
        <v>51</v>
      </c>
      <c r="E1131" s="14">
        <v>51</v>
      </c>
      <c r="F1131" s="14">
        <v>2</v>
      </c>
      <c r="G1131" s="16" t="s">
        <v>16</v>
      </c>
      <c r="H1131" s="15" t="s">
        <v>27</v>
      </c>
      <c r="I1131" s="16" t="s">
        <v>37</v>
      </c>
      <c r="J1131" s="53">
        <v>16</v>
      </c>
    </row>
    <row r="1132" spans="1:10" ht="37.5" x14ac:dyDescent="0.3">
      <c r="A1132" s="41" t="s">
        <v>38</v>
      </c>
      <c r="B1132" s="16" t="s">
        <v>226</v>
      </c>
      <c r="C1132" s="15" t="s">
        <v>21</v>
      </c>
      <c r="D1132" s="16" t="s">
        <v>51</v>
      </c>
      <c r="E1132" s="14">
        <v>51</v>
      </c>
      <c r="F1132" s="14">
        <v>2</v>
      </c>
      <c r="G1132" s="16" t="s">
        <v>16</v>
      </c>
      <c r="H1132" s="15" t="s">
        <v>29</v>
      </c>
      <c r="I1132" s="16" t="s">
        <v>19</v>
      </c>
      <c r="J1132" s="53">
        <f>J1133</f>
        <v>4610.66</v>
      </c>
    </row>
    <row r="1133" spans="1:10" ht="75" x14ac:dyDescent="0.3">
      <c r="A1133" s="41" t="s">
        <v>33</v>
      </c>
      <c r="B1133" s="16" t="s">
        <v>226</v>
      </c>
      <c r="C1133" s="15" t="s">
        <v>21</v>
      </c>
      <c r="D1133" s="16" t="s">
        <v>51</v>
      </c>
      <c r="E1133" s="14">
        <v>51</v>
      </c>
      <c r="F1133" s="14">
        <v>2</v>
      </c>
      <c r="G1133" s="16" t="s">
        <v>16</v>
      </c>
      <c r="H1133" s="15" t="s">
        <v>29</v>
      </c>
      <c r="I1133" s="16" t="s">
        <v>28</v>
      </c>
      <c r="J1133" s="53">
        <v>4610.66</v>
      </c>
    </row>
    <row r="1134" spans="1:10" ht="37.5" x14ac:dyDescent="0.3">
      <c r="A1134" s="70" t="s">
        <v>440</v>
      </c>
      <c r="B1134" s="16" t="s">
        <v>226</v>
      </c>
      <c r="C1134" s="15" t="s">
        <v>21</v>
      </c>
      <c r="D1134" s="16" t="s">
        <v>51</v>
      </c>
      <c r="E1134" s="19" t="s">
        <v>366</v>
      </c>
      <c r="F1134" s="16" t="s">
        <v>17</v>
      </c>
      <c r="G1134" s="16" t="s">
        <v>16</v>
      </c>
      <c r="H1134" s="15" t="s">
        <v>18</v>
      </c>
      <c r="I1134" s="16" t="s">
        <v>19</v>
      </c>
      <c r="J1134" s="53">
        <f>J1135</f>
        <v>51.84</v>
      </c>
    </row>
    <row r="1135" spans="1:10" x14ac:dyDescent="0.3">
      <c r="A1135" s="167" t="s">
        <v>457</v>
      </c>
      <c r="B1135" s="16" t="s">
        <v>226</v>
      </c>
      <c r="C1135" s="15" t="s">
        <v>21</v>
      </c>
      <c r="D1135" s="16" t="s">
        <v>51</v>
      </c>
      <c r="E1135" s="19" t="s">
        <v>366</v>
      </c>
      <c r="F1135" s="16" t="s">
        <v>25</v>
      </c>
      <c r="G1135" s="16" t="s">
        <v>16</v>
      </c>
      <c r="H1135" s="15" t="s">
        <v>18</v>
      </c>
      <c r="I1135" s="16" t="s">
        <v>19</v>
      </c>
      <c r="J1135" s="53">
        <f>J1136</f>
        <v>51.84</v>
      </c>
    </row>
    <row r="1136" spans="1:10" ht="112.5" x14ac:dyDescent="0.3">
      <c r="A1136" s="169" t="s">
        <v>1055</v>
      </c>
      <c r="B1136" s="16" t="s">
        <v>226</v>
      </c>
      <c r="C1136" s="15" t="s">
        <v>21</v>
      </c>
      <c r="D1136" s="16" t="s">
        <v>51</v>
      </c>
      <c r="E1136" s="19" t="s">
        <v>366</v>
      </c>
      <c r="F1136" s="16" t="s">
        <v>25</v>
      </c>
      <c r="G1136" s="16" t="s">
        <v>16</v>
      </c>
      <c r="H1136" s="15" t="s">
        <v>1054</v>
      </c>
      <c r="I1136" s="16" t="s">
        <v>19</v>
      </c>
      <c r="J1136" s="53">
        <f>J1137</f>
        <v>51.84</v>
      </c>
    </row>
    <row r="1137" spans="1:10" ht="75" x14ac:dyDescent="0.3">
      <c r="A1137" s="64" t="s">
        <v>33</v>
      </c>
      <c r="B1137" s="16" t="s">
        <v>226</v>
      </c>
      <c r="C1137" s="15" t="s">
        <v>21</v>
      </c>
      <c r="D1137" s="16" t="s">
        <v>51</v>
      </c>
      <c r="E1137" s="19" t="s">
        <v>366</v>
      </c>
      <c r="F1137" s="16" t="s">
        <v>25</v>
      </c>
      <c r="G1137" s="16" t="s">
        <v>16</v>
      </c>
      <c r="H1137" s="15" t="s">
        <v>1054</v>
      </c>
      <c r="I1137" s="16" t="s">
        <v>28</v>
      </c>
      <c r="J1137" s="53">
        <v>51.84</v>
      </c>
    </row>
    <row r="1138" spans="1:10" x14ac:dyDescent="0.3">
      <c r="A1138" s="42" t="s">
        <v>39</v>
      </c>
      <c r="B1138" s="16" t="s">
        <v>226</v>
      </c>
      <c r="C1138" s="15" t="s">
        <v>21</v>
      </c>
      <c r="D1138" s="13">
        <v>13</v>
      </c>
      <c r="E1138" s="13" t="s">
        <v>16</v>
      </c>
      <c r="F1138" s="13" t="s">
        <v>17</v>
      </c>
      <c r="G1138" s="13" t="s">
        <v>16</v>
      </c>
      <c r="H1138" s="12" t="s">
        <v>18</v>
      </c>
      <c r="I1138" s="13" t="s">
        <v>19</v>
      </c>
      <c r="J1138" s="53">
        <f>J1139+J1146+J1151</f>
        <v>841.85</v>
      </c>
    </row>
    <row r="1139" spans="1:10" ht="37.5" x14ac:dyDescent="0.3">
      <c r="A1139" s="41" t="s">
        <v>45</v>
      </c>
      <c r="B1139" s="16" t="s">
        <v>226</v>
      </c>
      <c r="C1139" s="15" t="s">
        <v>21</v>
      </c>
      <c r="D1139" s="16">
        <v>13</v>
      </c>
      <c r="E1139" s="16" t="s">
        <v>43</v>
      </c>
      <c r="F1139" s="16" t="s">
        <v>17</v>
      </c>
      <c r="G1139" s="16" t="s">
        <v>16</v>
      </c>
      <c r="H1139" s="15" t="s">
        <v>18</v>
      </c>
      <c r="I1139" s="16" t="s">
        <v>19</v>
      </c>
      <c r="J1139" s="53">
        <f t="shared" ref="J1139" si="45">J1140</f>
        <v>741.85</v>
      </c>
    </row>
    <row r="1140" spans="1:10" ht="37.5" x14ac:dyDescent="0.3">
      <c r="A1140" s="41" t="s">
        <v>59</v>
      </c>
      <c r="B1140" s="16" t="s">
        <v>226</v>
      </c>
      <c r="C1140" s="15" t="s">
        <v>21</v>
      </c>
      <c r="D1140" s="16">
        <v>13</v>
      </c>
      <c r="E1140" s="16" t="s">
        <v>43</v>
      </c>
      <c r="F1140" s="16" t="s">
        <v>11</v>
      </c>
      <c r="G1140" s="16" t="s">
        <v>16</v>
      </c>
      <c r="H1140" s="15" t="s">
        <v>18</v>
      </c>
      <c r="I1140" s="16" t="s">
        <v>19</v>
      </c>
      <c r="J1140" s="53">
        <f>J1143+J1141</f>
        <v>741.85</v>
      </c>
    </row>
    <row r="1141" spans="1:10" x14ac:dyDescent="0.3">
      <c r="A1141" s="54" t="s">
        <v>40</v>
      </c>
      <c r="B1141" s="16" t="s">
        <v>226</v>
      </c>
      <c r="C1141" s="15" t="s">
        <v>21</v>
      </c>
      <c r="D1141" s="16">
        <v>13</v>
      </c>
      <c r="E1141" s="16" t="s">
        <v>43</v>
      </c>
      <c r="F1141" s="16" t="s">
        <v>11</v>
      </c>
      <c r="G1141" s="16" t="s">
        <v>16</v>
      </c>
      <c r="H1141" s="15" t="s">
        <v>61</v>
      </c>
      <c r="I1141" s="16" t="s">
        <v>19</v>
      </c>
      <c r="J1141" s="53">
        <f>J1142</f>
        <v>10.130000000000001</v>
      </c>
    </row>
    <row r="1142" spans="1:10" ht="75" x14ac:dyDescent="0.3">
      <c r="A1142" s="41" t="s">
        <v>33</v>
      </c>
      <c r="B1142" s="16" t="s">
        <v>226</v>
      </c>
      <c r="C1142" s="15" t="s">
        <v>21</v>
      </c>
      <c r="D1142" s="16">
        <v>13</v>
      </c>
      <c r="E1142" s="16" t="s">
        <v>43</v>
      </c>
      <c r="F1142" s="16" t="s">
        <v>11</v>
      </c>
      <c r="G1142" s="16" t="s">
        <v>16</v>
      </c>
      <c r="H1142" s="15" t="s">
        <v>61</v>
      </c>
      <c r="I1142" s="16" t="s">
        <v>28</v>
      </c>
      <c r="J1142" s="53">
        <v>10.130000000000001</v>
      </c>
    </row>
    <row r="1143" spans="1:10" x14ac:dyDescent="0.3">
      <c r="A1143" s="41" t="s">
        <v>62</v>
      </c>
      <c r="B1143" s="14">
        <v>675</v>
      </c>
      <c r="C1143" s="19" t="s">
        <v>21</v>
      </c>
      <c r="D1143" s="19">
        <v>13</v>
      </c>
      <c r="E1143" s="14">
        <v>51</v>
      </c>
      <c r="F1143" s="14">
        <v>5</v>
      </c>
      <c r="G1143" s="16" t="s">
        <v>16</v>
      </c>
      <c r="H1143" s="15" t="s">
        <v>63</v>
      </c>
      <c r="I1143" s="16" t="s">
        <v>19</v>
      </c>
      <c r="J1143" s="53">
        <f>J1144+J1145</f>
        <v>731.72</v>
      </c>
    </row>
    <row r="1144" spans="1:10" ht="37.5" x14ac:dyDescent="0.3">
      <c r="A1144" s="41" t="s">
        <v>34</v>
      </c>
      <c r="B1144" s="14">
        <v>675</v>
      </c>
      <c r="C1144" s="15" t="s">
        <v>21</v>
      </c>
      <c r="D1144" s="19">
        <v>13</v>
      </c>
      <c r="E1144" s="14">
        <v>51</v>
      </c>
      <c r="F1144" s="14">
        <v>5</v>
      </c>
      <c r="G1144" s="16" t="s">
        <v>16</v>
      </c>
      <c r="H1144" s="15" t="s">
        <v>63</v>
      </c>
      <c r="I1144" s="16" t="s">
        <v>35</v>
      </c>
      <c r="J1144" s="53">
        <v>30.85</v>
      </c>
    </row>
    <row r="1145" spans="1:10" x14ac:dyDescent="0.3">
      <c r="A1145" s="93" t="s">
        <v>36</v>
      </c>
      <c r="B1145" s="14">
        <v>675</v>
      </c>
      <c r="C1145" s="15" t="s">
        <v>21</v>
      </c>
      <c r="D1145" s="19">
        <v>13</v>
      </c>
      <c r="E1145" s="14">
        <v>51</v>
      </c>
      <c r="F1145" s="14">
        <v>5</v>
      </c>
      <c r="G1145" s="16" t="s">
        <v>16</v>
      </c>
      <c r="H1145" s="15" t="s">
        <v>63</v>
      </c>
      <c r="I1145" s="16" t="s">
        <v>37</v>
      </c>
      <c r="J1145" s="53">
        <v>700.87</v>
      </c>
    </row>
    <row r="1146" spans="1:10" ht="56.25" x14ac:dyDescent="0.3">
      <c r="A1146" s="66" t="s">
        <v>319</v>
      </c>
      <c r="B1146" s="16" t="s">
        <v>226</v>
      </c>
      <c r="C1146" s="19" t="s">
        <v>21</v>
      </c>
      <c r="D1146" s="19">
        <v>13</v>
      </c>
      <c r="E1146" s="16" t="s">
        <v>251</v>
      </c>
      <c r="F1146" s="15" t="s">
        <v>17</v>
      </c>
      <c r="G1146" s="16" t="s">
        <v>16</v>
      </c>
      <c r="H1146" s="15" t="s">
        <v>18</v>
      </c>
      <c r="I1146" s="16" t="s">
        <v>19</v>
      </c>
      <c r="J1146" s="53">
        <f>J1149</f>
        <v>0</v>
      </c>
    </row>
    <row r="1147" spans="1:10" ht="56.25" x14ac:dyDescent="0.3">
      <c r="A1147" s="64" t="s">
        <v>482</v>
      </c>
      <c r="B1147" s="16" t="s">
        <v>226</v>
      </c>
      <c r="C1147" s="15" t="s">
        <v>21</v>
      </c>
      <c r="D1147" s="19">
        <v>13</v>
      </c>
      <c r="E1147" s="16" t="s">
        <v>251</v>
      </c>
      <c r="F1147" s="16" t="s">
        <v>25</v>
      </c>
      <c r="G1147" s="16" t="s">
        <v>16</v>
      </c>
      <c r="H1147" s="15" t="s">
        <v>18</v>
      </c>
      <c r="I1147" s="16" t="s">
        <v>19</v>
      </c>
      <c r="J1147" s="53">
        <f>J1148</f>
        <v>0</v>
      </c>
    </row>
    <row r="1148" spans="1:10" ht="56.25" x14ac:dyDescent="0.3">
      <c r="A1148" s="64" t="s">
        <v>496</v>
      </c>
      <c r="B1148" s="16" t="s">
        <v>226</v>
      </c>
      <c r="C1148" s="15" t="s">
        <v>21</v>
      </c>
      <c r="D1148" s="19">
        <v>13</v>
      </c>
      <c r="E1148" s="16" t="s">
        <v>251</v>
      </c>
      <c r="F1148" s="16" t="s">
        <v>25</v>
      </c>
      <c r="G1148" s="16" t="s">
        <v>67</v>
      </c>
      <c r="H1148" s="15" t="s">
        <v>18</v>
      </c>
      <c r="I1148" s="16" t="s">
        <v>19</v>
      </c>
      <c r="J1148" s="53">
        <f>J1149</f>
        <v>0</v>
      </c>
    </row>
    <row r="1149" spans="1:10" ht="37.5" x14ac:dyDescent="0.3">
      <c r="A1149" s="64" t="s">
        <v>497</v>
      </c>
      <c r="B1149" s="16" t="s">
        <v>226</v>
      </c>
      <c r="C1149" s="15" t="s">
        <v>21</v>
      </c>
      <c r="D1149" s="19">
        <v>13</v>
      </c>
      <c r="E1149" s="16" t="s">
        <v>251</v>
      </c>
      <c r="F1149" s="16" t="s">
        <v>25</v>
      </c>
      <c r="G1149" s="16" t="s">
        <v>67</v>
      </c>
      <c r="H1149" s="15" t="s">
        <v>495</v>
      </c>
      <c r="I1149" s="16" t="s">
        <v>19</v>
      </c>
      <c r="J1149" s="53">
        <f>J1150</f>
        <v>0</v>
      </c>
    </row>
    <row r="1150" spans="1:10" ht="37.5" x14ac:dyDescent="0.3">
      <c r="A1150" s="41" t="s">
        <v>34</v>
      </c>
      <c r="B1150" s="16" t="s">
        <v>226</v>
      </c>
      <c r="C1150" s="15" t="s">
        <v>21</v>
      </c>
      <c r="D1150" s="19">
        <v>13</v>
      </c>
      <c r="E1150" s="16" t="s">
        <v>251</v>
      </c>
      <c r="F1150" s="16" t="s">
        <v>25</v>
      </c>
      <c r="G1150" s="16" t="s">
        <v>67</v>
      </c>
      <c r="H1150" s="15" t="s">
        <v>495</v>
      </c>
      <c r="I1150" s="16" t="s">
        <v>35</v>
      </c>
      <c r="J1150" s="53">
        <v>0</v>
      </c>
    </row>
    <row r="1151" spans="1:10" ht="56.25" x14ac:dyDescent="0.3">
      <c r="A1151" s="41" t="s">
        <v>590</v>
      </c>
      <c r="B1151" s="16" t="s">
        <v>226</v>
      </c>
      <c r="C1151" s="15" t="s">
        <v>21</v>
      </c>
      <c r="D1151" s="19">
        <v>13</v>
      </c>
      <c r="E1151" s="16" t="s">
        <v>85</v>
      </c>
      <c r="F1151" s="15" t="s">
        <v>17</v>
      </c>
      <c r="G1151" s="16" t="s">
        <v>16</v>
      </c>
      <c r="H1151" s="15" t="s">
        <v>18</v>
      </c>
      <c r="I1151" s="16" t="s">
        <v>19</v>
      </c>
      <c r="J1151" s="53">
        <f>J1152</f>
        <v>100</v>
      </c>
    </row>
    <row r="1152" spans="1:10" ht="56.25" x14ac:dyDescent="0.3">
      <c r="A1152" s="41" t="s">
        <v>589</v>
      </c>
      <c r="B1152" s="16" t="s">
        <v>226</v>
      </c>
      <c r="C1152" s="15" t="s">
        <v>21</v>
      </c>
      <c r="D1152" s="19">
        <v>13</v>
      </c>
      <c r="E1152" s="16" t="s">
        <v>85</v>
      </c>
      <c r="F1152" s="15" t="s">
        <v>17</v>
      </c>
      <c r="G1152" s="16" t="s">
        <v>21</v>
      </c>
      <c r="H1152" s="15" t="s">
        <v>18</v>
      </c>
      <c r="I1152" s="16" t="s">
        <v>19</v>
      </c>
      <c r="J1152" s="53">
        <f>J1153</f>
        <v>100</v>
      </c>
    </row>
    <row r="1153" spans="1:10" ht="37.5" x14ac:dyDescent="0.3">
      <c r="A1153" s="41" t="s">
        <v>497</v>
      </c>
      <c r="B1153" s="16" t="s">
        <v>226</v>
      </c>
      <c r="C1153" s="15" t="s">
        <v>21</v>
      </c>
      <c r="D1153" s="19">
        <v>13</v>
      </c>
      <c r="E1153" s="16" t="s">
        <v>85</v>
      </c>
      <c r="F1153" s="15" t="s">
        <v>17</v>
      </c>
      <c r="G1153" s="16" t="s">
        <v>21</v>
      </c>
      <c r="H1153" s="15" t="s">
        <v>495</v>
      </c>
      <c r="I1153" s="16" t="s">
        <v>19</v>
      </c>
      <c r="J1153" s="53">
        <f>J1154</f>
        <v>100</v>
      </c>
    </row>
    <row r="1154" spans="1:10" ht="37.5" x14ac:dyDescent="0.3">
      <c r="A1154" s="41" t="s">
        <v>34</v>
      </c>
      <c r="B1154" s="16" t="s">
        <v>226</v>
      </c>
      <c r="C1154" s="15" t="s">
        <v>21</v>
      </c>
      <c r="D1154" s="19">
        <v>13</v>
      </c>
      <c r="E1154" s="16" t="s">
        <v>85</v>
      </c>
      <c r="F1154" s="15" t="s">
        <v>17</v>
      </c>
      <c r="G1154" s="16" t="s">
        <v>21</v>
      </c>
      <c r="H1154" s="15" t="s">
        <v>495</v>
      </c>
      <c r="I1154" s="16" t="s">
        <v>35</v>
      </c>
      <c r="J1154" s="53">
        <v>100</v>
      </c>
    </row>
    <row r="1155" spans="1:10" x14ac:dyDescent="0.3">
      <c r="A1155" s="60" t="s">
        <v>74</v>
      </c>
      <c r="B1155" s="16" t="s">
        <v>226</v>
      </c>
      <c r="C1155" s="12" t="s">
        <v>51</v>
      </c>
      <c r="D1155" s="12" t="s">
        <v>16</v>
      </c>
      <c r="E1155" s="18" t="s">
        <v>16</v>
      </c>
      <c r="F1155" s="13" t="s">
        <v>17</v>
      </c>
      <c r="G1155" s="13" t="s">
        <v>16</v>
      </c>
      <c r="H1155" s="12" t="s">
        <v>18</v>
      </c>
      <c r="I1155" s="13" t="s">
        <v>19</v>
      </c>
      <c r="J1155" s="53">
        <f t="shared" ref="J1155:J1157" si="46">J1156</f>
        <v>2065.17</v>
      </c>
    </row>
    <row r="1156" spans="1:10" x14ac:dyDescent="0.3">
      <c r="A1156" s="41" t="s">
        <v>75</v>
      </c>
      <c r="B1156" s="16" t="s">
        <v>226</v>
      </c>
      <c r="C1156" s="19" t="s">
        <v>51</v>
      </c>
      <c r="D1156" s="16" t="s">
        <v>97</v>
      </c>
      <c r="E1156" s="19" t="s">
        <v>16</v>
      </c>
      <c r="F1156" s="16" t="s">
        <v>17</v>
      </c>
      <c r="G1156" s="16" t="s">
        <v>16</v>
      </c>
      <c r="H1156" s="15" t="s">
        <v>18</v>
      </c>
      <c r="I1156" s="16" t="s">
        <v>19</v>
      </c>
      <c r="J1156" s="53">
        <f t="shared" si="46"/>
        <v>2065.17</v>
      </c>
    </row>
    <row r="1157" spans="1:10" ht="75" x14ac:dyDescent="0.3">
      <c r="A1157" s="58" t="s">
        <v>292</v>
      </c>
      <c r="B1157" s="16" t="s">
        <v>226</v>
      </c>
      <c r="C1157" s="19" t="s">
        <v>51</v>
      </c>
      <c r="D1157" s="16" t="s">
        <v>97</v>
      </c>
      <c r="E1157" s="19" t="s">
        <v>51</v>
      </c>
      <c r="F1157" s="16" t="s">
        <v>17</v>
      </c>
      <c r="G1157" s="16" t="s">
        <v>16</v>
      </c>
      <c r="H1157" s="15" t="s">
        <v>18</v>
      </c>
      <c r="I1157" s="16" t="s">
        <v>19</v>
      </c>
      <c r="J1157" s="53">
        <f t="shared" si="46"/>
        <v>2065.17</v>
      </c>
    </row>
    <row r="1158" spans="1:10" ht="37.5" x14ac:dyDescent="0.3">
      <c r="A1158" s="58" t="s">
        <v>261</v>
      </c>
      <c r="B1158" s="16" t="s">
        <v>226</v>
      </c>
      <c r="C1158" s="19" t="s">
        <v>51</v>
      </c>
      <c r="D1158" s="16" t="s">
        <v>97</v>
      </c>
      <c r="E1158" s="19" t="s">
        <v>51</v>
      </c>
      <c r="F1158" s="16" t="s">
        <v>9</v>
      </c>
      <c r="G1158" s="16" t="s">
        <v>16</v>
      </c>
      <c r="H1158" s="15" t="s">
        <v>18</v>
      </c>
      <c r="I1158" s="16" t="s">
        <v>19</v>
      </c>
      <c r="J1158" s="53">
        <f>J1159+J1162</f>
        <v>2065.17</v>
      </c>
    </row>
    <row r="1159" spans="1:10" ht="37.5" x14ac:dyDescent="0.3">
      <c r="A1159" s="58" t="s">
        <v>313</v>
      </c>
      <c r="B1159" s="16" t="s">
        <v>226</v>
      </c>
      <c r="C1159" s="19" t="s">
        <v>51</v>
      </c>
      <c r="D1159" s="16" t="s">
        <v>97</v>
      </c>
      <c r="E1159" s="19" t="s">
        <v>51</v>
      </c>
      <c r="F1159" s="16" t="s">
        <v>9</v>
      </c>
      <c r="G1159" s="16" t="s">
        <v>21</v>
      </c>
      <c r="H1159" s="15" t="s">
        <v>18</v>
      </c>
      <c r="I1159" s="16" t="s">
        <v>19</v>
      </c>
      <c r="J1159" s="53">
        <f>J1160</f>
        <v>1915.17</v>
      </c>
    </row>
    <row r="1160" spans="1:10" x14ac:dyDescent="0.3">
      <c r="A1160" s="41" t="s">
        <v>293</v>
      </c>
      <c r="B1160" s="16" t="s">
        <v>226</v>
      </c>
      <c r="C1160" s="19" t="s">
        <v>51</v>
      </c>
      <c r="D1160" s="16" t="s">
        <v>97</v>
      </c>
      <c r="E1160" s="19" t="s">
        <v>51</v>
      </c>
      <c r="F1160" s="16" t="s">
        <v>9</v>
      </c>
      <c r="G1160" s="16" t="s">
        <v>21</v>
      </c>
      <c r="H1160" s="15" t="s">
        <v>234</v>
      </c>
      <c r="I1160" s="16" t="s">
        <v>19</v>
      </c>
      <c r="J1160" s="53">
        <f>J1161</f>
        <v>1915.17</v>
      </c>
    </row>
    <row r="1161" spans="1:10" ht="37.5" x14ac:dyDescent="0.3">
      <c r="A1161" s="41" t="s">
        <v>34</v>
      </c>
      <c r="B1161" s="16" t="s">
        <v>226</v>
      </c>
      <c r="C1161" s="15" t="s">
        <v>51</v>
      </c>
      <c r="D1161" s="16" t="s">
        <v>97</v>
      </c>
      <c r="E1161" s="19" t="s">
        <v>51</v>
      </c>
      <c r="F1161" s="16" t="s">
        <v>9</v>
      </c>
      <c r="G1161" s="16" t="s">
        <v>21</v>
      </c>
      <c r="H1161" s="15" t="s">
        <v>234</v>
      </c>
      <c r="I1161" s="16" t="s">
        <v>35</v>
      </c>
      <c r="J1161" s="53">
        <v>1915.17</v>
      </c>
    </row>
    <row r="1162" spans="1:10" ht="37.5" x14ac:dyDescent="0.3">
      <c r="A1162" s="58" t="s">
        <v>314</v>
      </c>
      <c r="B1162" s="16" t="s">
        <v>226</v>
      </c>
      <c r="C1162" s="15" t="s">
        <v>51</v>
      </c>
      <c r="D1162" s="16" t="s">
        <v>97</v>
      </c>
      <c r="E1162" s="19" t="s">
        <v>51</v>
      </c>
      <c r="F1162" s="16" t="s">
        <v>9</v>
      </c>
      <c r="G1162" s="16" t="s">
        <v>42</v>
      </c>
      <c r="H1162" s="15" t="s">
        <v>18</v>
      </c>
      <c r="I1162" s="16" t="s">
        <v>19</v>
      </c>
      <c r="J1162" s="53">
        <f>J1163</f>
        <v>150</v>
      </c>
    </row>
    <row r="1163" spans="1:10" x14ac:dyDescent="0.3">
      <c r="A1163" s="41" t="s">
        <v>293</v>
      </c>
      <c r="B1163" s="16" t="s">
        <v>226</v>
      </c>
      <c r="C1163" s="15" t="s">
        <v>51</v>
      </c>
      <c r="D1163" s="16" t="s">
        <v>97</v>
      </c>
      <c r="E1163" s="19" t="s">
        <v>51</v>
      </c>
      <c r="F1163" s="16" t="s">
        <v>9</v>
      </c>
      <c r="G1163" s="16" t="s">
        <v>42</v>
      </c>
      <c r="H1163" s="15" t="s">
        <v>234</v>
      </c>
      <c r="I1163" s="16" t="s">
        <v>19</v>
      </c>
      <c r="J1163" s="53">
        <f>J1164</f>
        <v>150</v>
      </c>
    </row>
    <row r="1164" spans="1:10" ht="37.5" x14ac:dyDescent="0.3">
      <c r="A1164" s="41" t="s">
        <v>34</v>
      </c>
      <c r="B1164" s="16" t="s">
        <v>226</v>
      </c>
      <c r="C1164" s="15" t="s">
        <v>51</v>
      </c>
      <c r="D1164" s="16" t="s">
        <v>97</v>
      </c>
      <c r="E1164" s="19" t="s">
        <v>51</v>
      </c>
      <c r="F1164" s="16" t="s">
        <v>9</v>
      </c>
      <c r="G1164" s="16" t="s">
        <v>42</v>
      </c>
      <c r="H1164" s="15" t="s">
        <v>234</v>
      </c>
      <c r="I1164" s="16" t="s">
        <v>35</v>
      </c>
      <c r="J1164" s="53">
        <v>150</v>
      </c>
    </row>
    <row r="1165" spans="1:10" x14ac:dyDescent="0.3">
      <c r="A1165" s="42" t="s">
        <v>86</v>
      </c>
      <c r="B1165" s="16" t="s">
        <v>226</v>
      </c>
      <c r="C1165" s="12" t="s">
        <v>67</v>
      </c>
      <c r="D1165" s="12" t="s">
        <v>16</v>
      </c>
      <c r="E1165" s="13" t="s">
        <v>16</v>
      </c>
      <c r="F1165" s="13" t="s">
        <v>17</v>
      </c>
      <c r="G1165" s="13" t="s">
        <v>16</v>
      </c>
      <c r="H1165" s="12" t="s">
        <v>18</v>
      </c>
      <c r="I1165" s="13" t="s">
        <v>19</v>
      </c>
      <c r="J1165" s="53">
        <f>J1166+J1173</f>
        <v>9170.92</v>
      </c>
    </row>
    <row r="1166" spans="1:10" x14ac:dyDescent="0.3">
      <c r="A1166" s="41" t="s">
        <v>211</v>
      </c>
      <c r="B1166" s="16" t="s">
        <v>226</v>
      </c>
      <c r="C1166" s="15" t="s">
        <v>67</v>
      </c>
      <c r="D1166" s="15" t="s">
        <v>42</v>
      </c>
      <c r="E1166" s="16" t="s">
        <v>16</v>
      </c>
      <c r="F1166" s="16" t="s">
        <v>17</v>
      </c>
      <c r="G1166" s="16" t="s">
        <v>16</v>
      </c>
      <c r="H1166" s="15" t="s">
        <v>18</v>
      </c>
      <c r="I1166" s="16" t="s">
        <v>19</v>
      </c>
      <c r="J1166" s="53">
        <f t="shared" ref="J1166:J1169" si="47">J1167</f>
        <v>635.16000000000008</v>
      </c>
    </row>
    <row r="1167" spans="1:10" ht="75" x14ac:dyDescent="0.3">
      <c r="A1167" s="41" t="s">
        <v>273</v>
      </c>
      <c r="B1167" s="16" t="s">
        <v>226</v>
      </c>
      <c r="C1167" s="15" t="s">
        <v>67</v>
      </c>
      <c r="D1167" s="15" t="s">
        <v>42</v>
      </c>
      <c r="E1167" s="16" t="s">
        <v>52</v>
      </c>
      <c r="F1167" s="16" t="s">
        <v>17</v>
      </c>
      <c r="G1167" s="16" t="s">
        <v>16</v>
      </c>
      <c r="H1167" s="15" t="s">
        <v>18</v>
      </c>
      <c r="I1167" s="16" t="s">
        <v>19</v>
      </c>
      <c r="J1167" s="53">
        <f t="shared" si="47"/>
        <v>635.16000000000008</v>
      </c>
    </row>
    <row r="1168" spans="1:10" ht="37.5" x14ac:dyDescent="0.3">
      <c r="A1168" s="41" t="s">
        <v>270</v>
      </c>
      <c r="B1168" s="16" t="s">
        <v>226</v>
      </c>
      <c r="C1168" s="15" t="s">
        <v>67</v>
      </c>
      <c r="D1168" s="15" t="s">
        <v>42</v>
      </c>
      <c r="E1168" s="16" t="s">
        <v>52</v>
      </c>
      <c r="F1168" s="16" t="s">
        <v>25</v>
      </c>
      <c r="G1168" s="16" t="s">
        <v>16</v>
      </c>
      <c r="H1168" s="15" t="s">
        <v>18</v>
      </c>
      <c r="I1168" s="16" t="s">
        <v>19</v>
      </c>
      <c r="J1168" s="53">
        <f t="shared" si="47"/>
        <v>635.16000000000008</v>
      </c>
    </row>
    <row r="1169" spans="1:10" x14ac:dyDescent="0.3">
      <c r="A1169" s="41" t="s">
        <v>280</v>
      </c>
      <c r="B1169" s="16" t="s">
        <v>226</v>
      </c>
      <c r="C1169" s="15" t="s">
        <v>67</v>
      </c>
      <c r="D1169" s="15" t="s">
        <v>42</v>
      </c>
      <c r="E1169" s="16" t="s">
        <v>52</v>
      </c>
      <c r="F1169" s="16" t="s">
        <v>25</v>
      </c>
      <c r="G1169" s="16" t="s">
        <v>21</v>
      </c>
      <c r="H1169" s="15" t="s">
        <v>18</v>
      </c>
      <c r="I1169" s="16" t="s">
        <v>19</v>
      </c>
      <c r="J1169" s="53">
        <f t="shared" si="47"/>
        <v>635.16000000000008</v>
      </c>
    </row>
    <row r="1170" spans="1:10" x14ac:dyDescent="0.3">
      <c r="A1170" s="41" t="s">
        <v>342</v>
      </c>
      <c r="B1170" s="16" t="s">
        <v>226</v>
      </c>
      <c r="C1170" s="15" t="s">
        <v>67</v>
      </c>
      <c r="D1170" s="15" t="s">
        <v>42</v>
      </c>
      <c r="E1170" s="16" t="s">
        <v>52</v>
      </c>
      <c r="F1170" s="16" t="s">
        <v>25</v>
      </c>
      <c r="G1170" s="16" t="s">
        <v>21</v>
      </c>
      <c r="H1170" s="15" t="s">
        <v>272</v>
      </c>
      <c r="I1170" s="16" t="s">
        <v>19</v>
      </c>
      <c r="J1170" s="53">
        <f>J1171+J1172</f>
        <v>635.16000000000008</v>
      </c>
    </row>
    <row r="1171" spans="1:10" ht="37.5" x14ac:dyDescent="0.3">
      <c r="A1171" s="41" t="s">
        <v>34</v>
      </c>
      <c r="B1171" s="16" t="s">
        <v>226</v>
      </c>
      <c r="C1171" s="15" t="s">
        <v>67</v>
      </c>
      <c r="D1171" s="15" t="s">
        <v>42</v>
      </c>
      <c r="E1171" s="16" t="s">
        <v>52</v>
      </c>
      <c r="F1171" s="16" t="s">
        <v>25</v>
      </c>
      <c r="G1171" s="16" t="s">
        <v>21</v>
      </c>
      <c r="H1171" s="15" t="s">
        <v>272</v>
      </c>
      <c r="I1171" s="16" t="s">
        <v>35</v>
      </c>
      <c r="J1171" s="53">
        <v>152.81</v>
      </c>
    </row>
    <row r="1172" spans="1:10" x14ac:dyDescent="0.3">
      <c r="A1172" s="64" t="s">
        <v>36</v>
      </c>
      <c r="B1172" s="16" t="s">
        <v>226</v>
      </c>
      <c r="C1172" s="15" t="s">
        <v>67</v>
      </c>
      <c r="D1172" s="15" t="s">
        <v>42</v>
      </c>
      <c r="E1172" s="16" t="s">
        <v>52</v>
      </c>
      <c r="F1172" s="16" t="s">
        <v>25</v>
      </c>
      <c r="G1172" s="16" t="s">
        <v>21</v>
      </c>
      <c r="H1172" s="15" t="s">
        <v>272</v>
      </c>
      <c r="I1172" s="16" t="s">
        <v>37</v>
      </c>
      <c r="J1172" s="53">
        <v>482.35</v>
      </c>
    </row>
    <row r="1173" spans="1:10" x14ac:dyDescent="0.3">
      <c r="A1173" s="42" t="s">
        <v>227</v>
      </c>
      <c r="B1173" s="16" t="s">
        <v>226</v>
      </c>
      <c r="C1173" s="12" t="s">
        <v>67</v>
      </c>
      <c r="D1173" s="12" t="s">
        <v>23</v>
      </c>
      <c r="E1173" s="13" t="s">
        <v>16</v>
      </c>
      <c r="F1173" s="12" t="s">
        <v>17</v>
      </c>
      <c r="G1173" s="13" t="s">
        <v>16</v>
      </c>
      <c r="H1173" s="12" t="s">
        <v>18</v>
      </c>
      <c r="I1173" s="13" t="s">
        <v>19</v>
      </c>
      <c r="J1173" s="52">
        <f>J1174</f>
        <v>8535.76</v>
      </c>
    </row>
    <row r="1174" spans="1:10" ht="75" x14ac:dyDescent="0.3">
      <c r="A1174" s="41" t="s">
        <v>273</v>
      </c>
      <c r="B1174" s="16" t="s">
        <v>226</v>
      </c>
      <c r="C1174" s="15" t="s">
        <v>67</v>
      </c>
      <c r="D1174" s="15" t="s">
        <v>23</v>
      </c>
      <c r="E1174" s="16" t="s">
        <v>52</v>
      </c>
      <c r="F1174" s="16" t="s">
        <v>17</v>
      </c>
      <c r="G1174" s="16" t="s">
        <v>16</v>
      </c>
      <c r="H1174" s="15" t="s">
        <v>18</v>
      </c>
      <c r="I1174" s="16" t="s">
        <v>19</v>
      </c>
      <c r="J1174" s="53">
        <f>J1175+J1192</f>
        <v>8535.76</v>
      </c>
    </row>
    <row r="1175" spans="1:10" ht="37.5" x14ac:dyDescent="0.3">
      <c r="A1175" s="41" t="s">
        <v>283</v>
      </c>
      <c r="B1175" s="16" t="s">
        <v>226</v>
      </c>
      <c r="C1175" s="15" t="s">
        <v>67</v>
      </c>
      <c r="D1175" s="15" t="s">
        <v>23</v>
      </c>
      <c r="E1175" s="16" t="s">
        <v>52</v>
      </c>
      <c r="F1175" s="16" t="s">
        <v>82</v>
      </c>
      <c r="G1175" s="16" t="s">
        <v>16</v>
      </c>
      <c r="H1175" s="15" t="s">
        <v>18</v>
      </c>
      <c r="I1175" s="16" t="s">
        <v>19</v>
      </c>
      <c r="J1175" s="53">
        <f>J1179+J1176</f>
        <v>7396.6200000000008</v>
      </c>
    </row>
    <row r="1176" spans="1:10" x14ac:dyDescent="0.3">
      <c r="A1176" s="41" t="s">
        <v>241</v>
      </c>
      <c r="B1176" s="16" t="s">
        <v>226</v>
      </c>
      <c r="C1176" s="15" t="s">
        <v>67</v>
      </c>
      <c r="D1176" s="15" t="s">
        <v>23</v>
      </c>
      <c r="E1176" s="16" t="s">
        <v>52</v>
      </c>
      <c r="F1176" s="16" t="s">
        <v>82</v>
      </c>
      <c r="G1176" s="16" t="s">
        <v>51</v>
      </c>
      <c r="H1176" s="15" t="s">
        <v>18</v>
      </c>
      <c r="I1176" s="16" t="s">
        <v>19</v>
      </c>
      <c r="J1176" s="53">
        <f t="shared" ref="J1176:J1177" si="48">J1177</f>
        <v>1264.31</v>
      </c>
    </row>
    <row r="1177" spans="1:10" x14ac:dyDescent="0.3">
      <c r="A1177" s="41" t="s">
        <v>216</v>
      </c>
      <c r="B1177" s="16" t="s">
        <v>226</v>
      </c>
      <c r="C1177" s="15" t="s">
        <v>67</v>
      </c>
      <c r="D1177" s="15" t="s">
        <v>23</v>
      </c>
      <c r="E1177" s="16" t="s">
        <v>52</v>
      </c>
      <c r="F1177" s="16" t="s">
        <v>82</v>
      </c>
      <c r="G1177" s="16" t="s">
        <v>51</v>
      </c>
      <c r="H1177" s="15" t="s">
        <v>217</v>
      </c>
      <c r="I1177" s="16" t="s">
        <v>19</v>
      </c>
      <c r="J1177" s="53">
        <f t="shared" si="48"/>
        <v>1264.31</v>
      </c>
    </row>
    <row r="1178" spans="1:10" ht="37.5" x14ac:dyDescent="0.3">
      <c r="A1178" s="41" t="s">
        <v>34</v>
      </c>
      <c r="B1178" s="16" t="s">
        <v>226</v>
      </c>
      <c r="C1178" s="15" t="s">
        <v>67</v>
      </c>
      <c r="D1178" s="15" t="s">
        <v>23</v>
      </c>
      <c r="E1178" s="16" t="s">
        <v>52</v>
      </c>
      <c r="F1178" s="16" t="s">
        <v>82</v>
      </c>
      <c r="G1178" s="16" t="s">
        <v>51</v>
      </c>
      <c r="H1178" s="15" t="s">
        <v>217</v>
      </c>
      <c r="I1178" s="16" t="s">
        <v>35</v>
      </c>
      <c r="J1178" s="53">
        <v>1264.31</v>
      </c>
    </row>
    <row r="1179" spans="1:10" x14ac:dyDescent="0.3">
      <c r="A1179" s="41" t="s">
        <v>425</v>
      </c>
      <c r="B1179" s="16" t="s">
        <v>226</v>
      </c>
      <c r="C1179" s="15" t="s">
        <v>67</v>
      </c>
      <c r="D1179" s="15" t="s">
        <v>23</v>
      </c>
      <c r="E1179" s="16" t="s">
        <v>52</v>
      </c>
      <c r="F1179" s="16" t="s">
        <v>82</v>
      </c>
      <c r="G1179" s="16" t="s">
        <v>67</v>
      </c>
      <c r="H1179" s="15" t="s">
        <v>18</v>
      </c>
      <c r="I1179" s="16" t="s">
        <v>19</v>
      </c>
      <c r="J1179" s="53">
        <f>J1180+J1182+J1184+J1186+J1188+J1190</f>
        <v>6132.31</v>
      </c>
    </row>
    <row r="1180" spans="1:10" ht="56.25" x14ac:dyDescent="0.3">
      <c r="A1180" s="70" t="s">
        <v>531</v>
      </c>
      <c r="B1180" s="16" t="s">
        <v>226</v>
      </c>
      <c r="C1180" s="15" t="s">
        <v>67</v>
      </c>
      <c r="D1180" s="15" t="s">
        <v>23</v>
      </c>
      <c r="E1180" s="16" t="s">
        <v>52</v>
      </c>
      <c r="F1180" s="16" t="s">
        <v>82</v>
      </c>
      <c r="G1180" s="16" t="s">
        <v>67</v>
      </c>
      <c r="H1180" s="15" t="s">
        <v>470</v>
      </c>
      <c r="I1180" s="16" t="s">
        <v>19</v>
      </c>
      <c r="J1180" s="53">
        <f>J1181</f>
        <v>2010.68</v>
      </c>
    </row>
    <row r="1181" spans="1:10" ht="37.5" x14ac:dyDescent="0.3">
      <c r="A1181" s="41" t="s">
        <v>34</v>
      </c>
      <c r="B1181" s="16" t="s">
        <v>226</v>
      </c>
      <c r="C1181" s="15" t="s">
        <v>67</v>
      </c>
      <c r="D1181" s="15" t="s">
        <v>23</v>
      </c>
      <c r="E1181" s="16" t="s">
        <v>52</v>
      </c>
      <c r="F1181" s="16" t="s">
        <v>82</v>
      </c>
      <c r="G1181" s="16" t="s">
        <v>67</v>
      </c>
      <c r="H1181" s="15" t="s">
        <v>470</v>
      </c>
      <c r="I1181" s="16" t="s">
        <v>35</v>
      </c>
      <c r="J1181" s="53">
        <v>2010.68</v>
      </c>
    </row>
    <row r="1182" spans="1:10" ht="75" x14ac:dyDescent="0.3">
      <c r="A1182" s="70" t="s">
        <v>532</v>
      </c>
      <c r="B1182" s="16" t="s">
        <v>226</v>
      </c>
      <c r="C1182" s="15" t="s">
        <v>67</v>
      </c>
      <c r="D1182" s="15" t="s">
        <v>23</v>
      </c>
      <c r="E1182" s="16" t="s">
        <v>52</v>
      </c>
      <c r="F1182" s="16" t="s">
        <v>82</v>
      </c>
      <c r="G1182" s="16" t="s">
        <v>67</v>
      </c>
      <c r="H1182" s="15" t="s">
        <v>471</v>
      </c>
      <c r="I1182" s="16" t="s">
        <v>19</v>
      </c>
      <c r="J1182" s="53">
        <f>J1183</f>
        <v>433.18</v>
      </c>
    </row>
    <row r="1183" spans="1:10" ht="37.5" x14ac:dyDescent="0.3">
      <c r="A1183" s="41" t="s">
        <v>34</v>
      </c>
      <c r="B1183" s="16" t="s">
        <v>226</v>
      </c>
      <c r="C1183" s="15" t="s">
        <v>67</v>
      </c>
      <c r="D1183" s="15" t="s">
        <v>23</v>
      </c>
      <c r="E1183" s="16" t="s">
        <v>52</v>
      </c>
      <c r="F1183" s="16" t="s">
        <v>82</v>
      </c>
      <c r="G1183" s="16" t="s">
        <v>67</v>
      </c>
      <c r="H1183" s="15" t="s">
        <v>471</v>
      </c>
      <c r="I1183" s="16" t="s">
        <v>35</v>
      </c>
      <c r="J1183" s="53">
        <v>433.18</v>
      </c>
    </row>
    <row r="1184" spans="1:10" ht="75" x14ac:dyDescent="0.3">
      <c r="A1184" s="70" t="s">
        <v>428</v>
      </c>
      <c r="B1184" s="16" t="s">
        <v>226</v>
      </c>
      <c r="C1184" s="15" t="s">
        <v>67</v>
      </c>
      <c r="D1184" s="15" t="s">
        <v>23</v>
      </c>
      <c r="E1184" s="16" t="s">
        <v>52</v>
      </c>
      <c r="F1184" s="16" t="s">
        <v>82</v>
      </c>
      <c r="G1184" s="16" t="s">
        <v>67</v>
      </c>
      <c r="H1184" s="15" t="s">
        <v>473</v>
      </c>
      <c r="I1184" s="16" t="s">
        <v>19</v>
      </c>
      <c r="J1184" s="53">
        <f>J1185</f>
        <v>1644.83</v>
      </c>
    </row>
    <row r="1185" spans="1:10" ht="37.5" x14ac:dyDescent="0.3">
      <c r="A1185" s="41" t="s">
        <v>34</v>
      </c>
      <c r="B1185" s="16" t="s">
        <v>226</v>
      </c>
      <c r="C1185" s="15" t="s">
        <v>67</v>
      </c>
      <c r="D1185" s="15" t="s">
        <v>23</v>
      </c>
      <c r="E1185" s="16" t="s">
        <v>52</v>
      </c>
      <c r="F1185" s="16" t="s">
        <v>82</v>
      </c>
      <c r="G1185" s="16" t="s">
        <v>67</v>
      </c>
      <c r="H1185" s="15" t="s">
        <v>473</v>
      </c>
      <c r="I1185" s="16" t="s">
        <v>35</v>
      </c>
      <c r="J1185" s="53">
        <v>1644.83</v>
      </c>
    </row>
    <row r="1186" spans="1:10" ht="75" x14ac:dyDescent="0.3">
      <c r="A1186" s="70" t="s">
        <v>429</v>
      </c>
      <c r="B1186" s="16" t="s">
        <v>226</v>
      </c>
      <c r="C1186" s="15" t="s">
        <v>67</v>
      </c>
      <c r="D1186" s="15" t="s">
        <v>23</v>
      </c>
      <c r="E1186" s="16" t="s">
        <v>52</v>
      </c>
      <c r="F1186" s="16" t="s">
        <v>82</v>
      </c>
      <c r="G1186" s="16" t="s">
        <v>67</v>
      </c>
      <c r="H1186" s="15" t="s">
        <v>472</v>
      </c>
      <c r="I1186" s="16" t="s">
        <v>19</v>
      </c>
      <c r="J1186" s="53">
        <f>J1187</f>
        <v>199.55</v>
      </c>
    </row>
    <row r="1187" spans="1:10" ht="37.5" x14ac:dyDescent="0.3">
      <c r="A1187" s="41" t="s">
        <v>34</v>
      </c>
      <c r="B1187" s="16" t="s">
        <v>226</v>
      </c>
      <c r="C1187" s="15" t="s">
        <v>67</v>
      </c>
      <c r="D1187" s="15" t="s">
        <v>23</v>
      </c>
      <c r="E1187" s="16" t="s">
        <v>52</v>
      </c>
      <c r="F1187" s="16" t="s">
        <v>82</v>
      </c>
      <c r="G1187" s="16" t="s">
        <v>67</v>
      </c>
      <c r="H1187" s="15" t="s">
        <v>472</v>
      </c>
      <c r="I1187" s="16" t="s">
        <v>35</v>
      </c>
      <c r="J1187" s="53">
        <v>199.55</v>
      </c>
    </row>
    <row r="1188" spans="1:10" ht="75" x14ac:dyDescent="0.3">
      <c r="A1188" s="70" t="s">
        <v>431</v>
      </c>
      <c r="B1188" s="16" t="s">
        <v>226</v>
      </c>
      <c r="C1188" s="15" t="s">
        <v>67</v>
      </c>
      <c r="D1188" s="15" t="s">
        <v>23</v>
      </c>
      <c r="E1188" s="16" t="s">
        <v>52</v>
      </c>
      <c r="F1188" s="16" t="s">
        <v>82</v>
      </c>
      <c r="G1188" s="16" t="s">
        <v>67</v>
      </c>
      <c r="H1188" s="15" t="s">
        <v>474</v>
      </c>
      <c r="I1188" s="16" t="s">
        <v>19</v>
      </c>
      <c r="J1188" s="53">
        <f>J1189</f>
        <v>1747.47</v>
      </c>
    </row>
    <row r="1189" spans="1:10" ht="37.5" x14ac:dyDescent="0.3">
      <c r="A1189" s="41" t="s">
        <v>34</v>
      </c>
      <c r="B1189" s="16" t="s">
        <v>226</v>
      </c>
      <c r="C1189" s="15" t="s">
        <v>67</v>
      </c>
      <c r="D1189" s="15" t="s">
        <v>23</v>
      </c>
      <c r="E1189" s="16" t="s">
        <v>52</v>
      </c>
      <c r="F1189" s="16" t="s">
        <v>82</v>
      </c>
      <c r="G1189" s="16" t="s">
        <v>67</v>
      </c>
      <c r="H1189" s="15" t="s">
        <v>474</v>
      </c>
      <c r="I1189" s="16" t="s">
        <v>35</v>
      </c>
      <c r="J1189" s="53">
        <v>1747.47</v>
      </c>
    </row>
    <row r="1190" spans="1:10" ht="93.75" x14ac:dyDescent="0.3">
      <c r="A1190" s="70" t="s">
        <v>430</v>
      </c>
      <c r="B1190" s="16" t="s">
        <v>226</v>
      </c>
      <c r="C1190" s="15" t="s">
        <v>67</v>
      </c>
      <c r="D1190" s="15" t="s">
        <v>23</v>
      </c>
      <c r="E1190" s="16" t="s">
        <v>52</v>
      </c>
      <c r="F1190" s="16" t="s">
        <v>82</v>
      </c>
      <c r="G1190" s="16" t="s">
        <v>67</v>
      </c>
      <c r="H1190" s="15" t="s">
        <v>475</v>
      </c>
      <c r="I1190" s="16" t="s">
        <v>19</v>
      </c>
      <c r="J1190" s="53">
        <f>J1191</f>
        <v>96.6</v>
      </c>
    </row>
    <row r="1191" spans="1:10" ht="37.5" x14ac:dyDescent="0.3">
      <c r="A1191" s="41" t="s">
        <v>34</v>
      </c>
      <c r="B1191" s="16" t="s">
        <v>226</v>
      </c>
      <c r="C1191" s="15" t="s">
        <v>67</v>
      </c>
      <c r="D1191" s="15" t="s">
        <v>23</v>
      </c>
      <c r="E1191" s="16" t="s">
        <v>52</v>
      </c>
      <c r="F1191" s="16" t="s">
        <v>82</v>
      </c>
      <c r="G1191" s="16" t="s">
        <v>67</v>
      </c>
      <c r="H1191" s="15" t="s">
        <v>475</v>
      </c>
      <c r="I1191" s="16" t="s">
        <v>35</v>
      </c>
      <c r="J1191" s="53">
        <v>96.6</v>
      </c>
    </row>
    <row r="1192" spans="1:10" ht="37.5" x14ac:dyDescent="0.3">
      <c r="A1192" s="41" t="s">
        <v>237</v>
      </c>
      <c r="B1192" s="16" t="s">
        <v>226</v>
      </c>
      <c r="C1192" s="15" t="s">
        <v>67</v>
      </c>
      <c r="D1192" s="15" t="s">
        <v>23</v>
      </c>
      <c r="E1192" s="16" t="s">
        <v>52</v>
      </c>
      <c r="F1192" s="16" t="s">
        <v>9</v>
      </c>
      <c r="G1192" s="16" t="s">
        <v>16</v>
      </c>
      <c r="H1192" s="15" t="s">
        <v>18</v>
      </c>
      <c r="I1192" s="16" t="s">
        <v>19</v>
      </c>
      <c r="J1192" s="53">
        <f t="shared" ref="J1192:J1194" si="49">J1193</f>
        <v>1139.1400000000001</v>
      </c>
    </row>
    <row r="1193" spans="1:10" ht="37.5" x14ac:dyDescent="0.3">
      <c r="A1193" s="41" t="s">
        <v>274</v>
      </c>
      <c r="B1193" s="16" t="s">
        <v>226</v>
      </c>
      <c r="C1193" s="15" t="s">
        <v>67</v>
      </c>
      <c r="D1193" s="15" t="s">
        <v>23</v>
      </c>
      <c r="E1193" s="16" t="s">
        <v>52</v>
      </c>
      <c r="F1193" s="16" t="s">
        <v>9</v>
      </c>
      <c r="G1193" s="16" t="s">
        <v>21</v>
      </c>
      <c r="H1193" s="15" t="s">
        <v>18</v>
      </c>
      <c r="I1193" s="16" t="s">
        <v>19</v>
      </c>
      <c r="J1193" s="53">
        <f t="shared" si="49"/>
        <v>1139.1400000000001</v>
      </c>
    </row>
    <row r="1194" spans="1:10" x14ac:dyDescent="0.3">
      <c r="A1194" s="41" t="s">
        <v>277</v>
      </c>
      <c r="B1194" s="16" t="s">
        <v>226</v>
      </c>
      <c r="C1194" s="15" t="s">
        <v>67</v>
      </c>
      <c r="D1194" s="15" t="s">
        <v>23</v>
      </c>
      <c r="E1194" s="16" t="s">
        <v>52</v>
      </c>
      <c r="F1194" s="16" t="s">
        <v>9</v>
      </c>
      <c r="G1194" s="16" t="s">
        <v>21</v>
      </c>
      <c r="H1194" s="15" t="s">
        <v>213</v>
      </c>
      <c r="I1194" s="16" t="s">
        <v>19</v>
      </c>
      <c r="J1194" s="53">
        <f t="shared" si="49"/>
        <v>1139.1400000000001</v>
      </c>
    </row>
    <row r="1195" spans="1:10" ht="37.5" x14ac:dyDescent="0.3">
      <c r="A1195" s="41" t="s">
        <v>34</v>
      </c>
      <c r="B1195" s="16" t="s">
        <v>226</v>
      </c>
      <c r="C1195" s="15" t="s">
        <v>67</v>
      </c>
      <c r="D1195" s="15" t="s">
        <v>23</v>
      </c>
      <c r="E1195" s="16" t="s">
        <v>52</v>
      </c>
      <c r="F1195" s="16" t="s">
        <v>9</v>
      </c>
      <c r="G1195" s="16" t="s">
        <v>21</v>
      </c>
      <c r="H1195" s="15" t="s">
        <v>213</v>
      </c>
      <c r="I1195" s="16" t="s">
        <v>35</v>
      </c>
      <c r="J1195" s="53">
        <v>1139.1400000000001</v>
      </c>
    </row>
    <row r="1196" spans="1:10" x14ac:dyDescent="0.3">
      <c r="A1196" s="84" t="s">
        <v>174</v>
      </c>
      <c r="B1196" s="16" t="s">
        <v>226</v>
      </c>
      <c r="C1196" s="12" t="s">
        <v>112</v>
      </c>
      <c r="D1196" s="12" t="s">
        <v>16</v>
      </c>
      <c r="E1196" s="13" t="s">
        <v>16</v>
      </c>
      <c r="F1196" s="12" t="s">
        <v>17</v>
      </c>
      <c r="G1196" s="13" t="s">
        <v>16</v>
      </c>
      <c r="H1196" s="12" t="s">
        <v>18</v>
      </c>
      <c r="I1196" s="13" t="s">
        <v>19</v>
      </c>
      <c r="J1196" s="52">
        <f>J1197</f>
        <v>14.4</v>
      </c>
    </row>
    <row r="1197" spans="1:10" x14ac:dyDescent="0.3">
      <c r="A1197" s="41" t="s">
        <v>302</v>
      </c>
      <c r="B1197" s="16" t="s">
        <v>226</v>
      </c>
      <c r="C1197" s="15" t="s">
        <v>112</v>
      </c>
      <c r="D1197" s="15" t="s">
        <v>51</v>
      </c>
      <c r="E1197" s="16" t="s">
        <v>16</v>
      </c>
      <c r="F1197" s="15" t="s">
        <v>17</v>
      </c>
      <c r="G1197" s="16" t="s">
        <v>16</v>
      </c>
      <c r="H1197" s="15" t="s">
        <v>18</v>
      </c>
      <c r="I1197" s="16" t="s">
        <v>19</v>
      </c>
      <c r="J1197" s="53">
        <f>J1198</f>
        <v>14.4</v>
      </c>
    </row>
    <row r="1198" spans="1:10" ht="56.25" x14ac:dyDescent="0.3">
      <c r="A1198" s="64" t="s">
        <v>346</v>
      </c>
      <c r="B1198" s="16" t="s">
        <v>226</v>
      </c>
      <c r="C1198" s="15" t="s">
        <v>112</v>
      </c>
      <c r="D1198" s="15" t="s">
        <v>51</v>
      </c>
      <c r="E1198" s="16" t="s">
        <v>90</v>
      </c>
      <c r="F1198" s="15" t="s">
        <v>17</v>
      </c>
      <c r="G1198" s="16" t="s">
        <v>16</v>
      </c>
      <c r="H1198" s="15" t="s">
        <v>18</v>
      </c>
      <c r="I1198" s="16" t="s">
        <v>19</v>
      </c>
      <c r="J1198" s="53">
        <f>J1199</f>
        <v>14.4</v>
      </c>
    </row>
    <row r="1199" spans="1:10" ht="37.5" x14ac:dyDescent="0.3">
      <c r="A1199" s="41" t="s">
        <v>442</v>
      </c>
      <c r="B1199" s="16" t="s">
        <v>226</v>
      </c>
      <c r="C1199" s="15" t="s">
        <v>112</v>
      </c>
      <c r="D1199" s="15" t="s">
        <v>51</v>
      </c>
      <c r="E1199" s="16" t="s">
        <v>90</v>
      </c>
      <c r="F1199" s="15" t="s">
        <v>17</v>
      </c>
      <c r="G1199" s="16" t="s">
        <v>67</v>
      </c>
      <c r="H1199" s="15" t="s">
        <v>18</v>
      </c>
      <c r="I1199" s="16" t="s">
        <v>19</v>
      </c>
      <c r="J1199" s="53">
        <f>J1200+J1202</f>
        <v>14.4</v>
      </c>
    </row>
    <row r="1200" spans="1:10" ht="93.75" x14ac:dyDescent="0.3">
      <c r="A1200" s="41" t="s">
        <v>443</v>
      </c>
      <c r="B1200" s="16" t="s">
        <v>226</v>
      </c>
      <c r="C1200" s="15" t="s">
        <v>112</v>
      </c>
      <c r="D1200" s="15" t="s">
        <v>51</v>
      </c>
      <c r="E1200" s="16" t="s">
        <v>90</v>
      </c>
      <c r="F1200" s="15" t="s">
        <v>17</v>
      </c>
      <c r="G1200" s="16" t="s">
        <v>67</v>
      </c>
      <c r="H1200" s="15" t="s">
        <v>444</v>
      </c>
      <c r="I1200" s="16" t="s">
        <v>19</v>
      </c>
      <c r="J1200" s="53">
        <f>J1201</f>
        <v>0</v>
      </c>
    </row>
    <row r="1201" spans="1:13" ht="37.5" x14ac:dyDescent="0.3">
      <c r="A1201" s="102" t="s">
        <v>34</v>
      </c>
      <c r="B1201" s="23" t="s">
        <v>226</v>
      </c>
      <c r="C1201" s="22" t="s">
        <v>112</v>
      </c>
      <c r="D1201" s="22" t="s">
        <v>51</v>
      </c>
      <c r="E1201" s="23" t="s">
        <v>90</v>
      </c>
      <c r="F1201" s="22" t="s">
        <v>17</v>
      </c>
      <c r="G1201" s="23" t="s">
        <v>67</v>
      </c>
      <c r="H1201" s="22" t="s">
        <v>444</v>
      </c>
      <c r="I1201" s="23" t="s">
        <v>35</v>
      </c>
      <c r="J1201" s="103">
        <v>0</v>
      </c>
    </row>
    <row r="1202" spans="1:13" ht="37.5" x14ac:dyDescent="0.3">
      <c r="A1202" s="102" t="s">
        <v>599</v>
      </c>
      <c r="B1202" s="23" t="s">
        <v>226</v>
      </c>
      <c r="C1202" s="22" t="s">
        <v>112</v>
      </c>
      <c r="D1202" s="22" t="s">
        <v>51</v>
      </c>
      <c r="E1202" s="23" t="s">
        <v>90</v>
      </c>
      <c r="F1202" s="22" t="s">
        <v>17</v>
      </c>
      <c r="G1202" s="23" t="s">
        <v>67</v>
      </c>
      <c r="H1202" s="22" t="s">
        <v>598</v>
      </c>
      <c r="I1202" s="16" t="s">
        <v>19</v>
      </c>
      <c r="J1202" s="103">
        <f>J1203</f>
        <v>14.4</v>
      </c>
    </row>
    <row r="1203" spans="1:13" ht="37.5" x14ac:dyDescent="0.3">
      <c r="A1203" s="102" t="s">
        <v>34</v>
      </c>
      <c r="B1203" s="23" t="s">
        <v>226</v>
      </c>
      <c r="C1203" s="22" t="s">
        <v>112</v>
      </c>
      <c r="D1203" s="22" t="s">
        <v>51</v>
      </c>
      <c r="E1203" s="23" t="s">
        <v>90</v>
      </c>
      <c r="F1203" s="22" t="s">
        <v>17</v>
      </c>
      <c r="G1203" s="23" t="s">
        <v>67</v>
      </c>
      <c r="H1203" s="22" t="s">
        <v>598</v>
      </c>
      <c r="I1203" s="23" t="s">
        <v>35</v>
      </c>
      <c r="J1203" s="103">
        <v>14.4</v>
      </c>
    </row>
    <row r="1204" spans="1:13" ht="67.7" customHeight="1" x14ac:dyDescent="0.3">
      <c r="A1204" s="60" t="s">
        <v>92</v>
      </c>
      <c r="B1204" s="160" t="s">
        <v>226</v>
      </c>
      <c r="C1204" s="12" t="s">
        <v>93</v>
      </c>
      <c r="D1204" s="12" t="s">
        <v>16</v>
      </c>
      <c r="E1204" s="18" t="s">
        <v>16</v>
      </c>
      <c r="F1204" s="13" t="s">
        <v>17</v>
      </c>
      <c r="G1204" s="13" t="s">
        <v>16</v>
      </c>
      <c r="H1204" s="12" t="s">
        <v>18</v>
      </c>
      <c r="I1204" s="13" t="s">
        <v>19</v>
      </c>
      <c r="J1204" s="103">
        <f>J1205</f>
        <v>5587.68</v>
      </c>
    </row>
    <row r="1205" spans="1:13" x14ac:dyDescent="0.3">
      <c r="A1205" s="58" t="s">
        <v>94</v>
      </c>
      <c r="B1205" s="23" t="s">
        <v>226</v>
      </c>
      <c r="C1205" s="17">
        <v>11</v>
      </c>
      <c r="D1205" s="19" t="s">
        <v>42</v>
      </c>
      <c r="E1205" s="19" t="s">
        <v>16</v>
      </c>
      <c r="F1205" s="16" t="s">
        <v>17</v>
      </c>
      <c r="G1205" s="16" t="s">
        <v>16</v>
      </c>
      <c r="H1205" s="15" t="s">
        <v>18</v>
      </c>
      <c r="I1205" s="16" t="s">
        <v>19</v>
      </c>
      <c r="J1205" s="103">
        <f>J1206+J1210</f>
        <v>5587.68</v>
      </c>
    </row>
    <row r="1206" spans="1:13" ht="56.25" x14ac:dyDescent="0.3">
      <c r="A1206" s="58" t="s">
        <v>252</v>
      </c>
      <c r="B1206" s="23" t="s">
        <v>226</v>
      </c>
      <c r="C1206" s="16" t="s">
        <v>93</v>
      </c>
      <c r="D1206" s="16" t="s">
        <v>42</v>
      </c>
      <c r="E1206" s="16" t="s">
        <v>136</v>
      </c>
      <c r="F1206" s="16" t="s">
        <v>17</v>
      </c>
      <c r="G1206" s="16" t="s">
        <v>16</v>
      </c>
      <c r="H1206" s="15" t="s">
        <v>18</v>
      </c>
      <c r="I1206" s="16" t="s">
        <v>19</v>
      </c>
      <c r="J1206" s="103">
        <f>J1207</f>
        <v>3261.81</v>
      </c>
    </row>
    <row r="1207" spans="1:13" ht="56.25" x14ac:dyDescent="0.3">
      <c r="A1207" s="41" t="s">
        <v>385</v>
      </c>
      <c r="B1207" s="23" t="s">
        <v>226</v>
      </c>
      <c r="C1207" s="34">
        <v>11</v>
      </c>
      <c r="D1207" s="32" t="s">
        <v>42</v>
      </c>
      <c r="E1207" s="16" t="s">
        <v>136</v>
      </c>
      <c r="F1207" s="16" t="s">
        <v>17</v>
      </c>
      <c r="G1207" s="16" t="s">
        <v>23</v>
      </c>
      <c r="H1207" s="15" t="s">
        <v>18</v>
      </c>
      <c r="I1207" s="16" t="s">
        <v>19</v>
      </c>
      <c r="J1207" s="103">
        <f>J1208</f>
        <v>3261.81</v>
      </c>
    </row>
    <row r="1208" spans="1:13" ht="37.5" x14ac:dyDescent="0.3">
      <c r="A1208" s="58" t="s">
        <v>233</v>
      </c>
      <c r="B1208" s="23" t="s">
        <v>226</v>
      </c>
      <c r="C1208" s="34">
        <v>11</v>
      </c>
      <c r="D1208" s="32" t="s">
        <v>42</v>
      </c>
      <c r="E1208" s="16" t="s">
        <v>136</v>
      </c>
      <c r="F1208" s="16" t="s">
        <v>17</v>
      </c>
      <c r="G1208" s="16" t="s">
        <v>23</v>
      </c>
      <c r="H1208" s="15" t="s">
        <v>66</v>
      </c>
      <c r="I1208" s="16" t="s">
        <v>19</v>
      </c>
      <c r="J1208" s="103">
        <f>J1209</f>
        <v>3261.81</v>
      </c>
    </row>
    <row r="1209" spans="1:13" ht="37.5" x14ac:dyDescent="0.3">
      <c r="A1209" s="64" t="s">
        <v>578</v>
      </c>
      <c r="B1209" s="23" t="s">
        <v>226</v>
      </c>
      <c r="C1209" s="34">
        <v>11</v>
      </c>
      <c r="D1209" s="32" t="s">
        <v>42</v>
      </c>
      <c r="E1209" s="16" t="s">
        <v>136</v>
      </c>
      <c r="F1209" s="16" t="s">
        <v>17</v>
      </c>
      <c r="G1209" s="16" t="s">
        <v>23</v>
      </c>
      <c r="H1209" s="15" t="s">
        <v>66</v>
      </c>
      <c r="I1209" s="16" t="s">
        <v>557</v>
      </c>
      <c r="J1209" s="103">
        <v>3261.81</v>
      </c>
    </row>
    <row r="1210" spans="1:13" x14ac:dyDescent="0.3">
      <c r="A1210" s="161" t="s">
        <v>579</v>
      </c>
      <c r="B1210" s="23" t="s">
        <v>226</v>
      </c>
      <c r="C1210" s="34">
        <v>11</v>
      </c>
      <c r="D1210" s="32" t="s">
        <v>42</v>
      </c>
      <c r="E1210" s="16" t="s">
        <v>136</v>
      </c>
      <c r="F1210" s="16" t="s">
        <v>17</v>
      </c>
      <c r="G1210" s="16" t="s">
        <v>51</v>
      </c>
      <c r="H1210" s="15" t="s">
        <v>18</v>
      </c>
      <c r="I1210" s="16" t="s">
        <v>19</v>
      </c>
      <c r="J1210" s="103">
        <f>J1211</f>
        <v>2325.87</v>
      </c>
    </row>
    <row r="1211" spans="1:13" ht="37.5" x14ac:dyDescent="0.3">
      <c r="A1211" s="161" t="s">
        <v>580</v>
      </c>
      <c r="B1211" s="23" t="s">
        <v>226</v>
      </c>
      <c r="C1211" s="34">
        <v>11</v>
      </c>
      <c r="D1211" s="32" t="s">
        <v>42</v>
      </c>
      <c r="E1211" s="16" t="s">
        <v>136</v>
      </c>
      <c r="F1211" s="16" t="s">
        <v>17</v>
      </c>
      <c r="G1211" s="16" t="s">
        <v>51</v>
      </c>
      <c r="H1211" s="15" t="s">
        <v>581</v>
      </c>
      <c r="I1211" s="16" t="s">
        <v>557</v>
      </c>
      <c r="J1211" s="103">
        <v>2325.87</v>
      </c>
    </row>
    <row r="1212" spans="1:13" ht="19.5" thickBot="1" x14ac:dyDescent="0.35">
      <c r="A1212" s="113" t="s">
        <v>478</v>
      </c>
      <c r="B1212" s="104"/>
      <c r="C1212" s="105"/>
      <c r="D1212" s="105"/>
      <c r="E1212" s="106"/>
      <c r="F1212" s="107"/>
      <c r="G1212" s="106"/>
      <c r="H1212" s="108"/>
      <c r="I1212" s="109"/>
      <c r="J1212" s="112">
        <f>J17+J33+J373+J394+J431+J568+J625+J722+J744+J754+J809+J876+J978+J1058+J1123</f>
        <v>2352375.0900000003</v>
      </c>
    </row>
    <row r="1216" spans="1:13" x14ac:dyDescent="0.3">
      <c r="M1216" s="115"/>
    </row>
    <row r="1219" spans="2:10" x14ac:dyDescent="0.3">
      <c r="B1219" s="1"/>
      <c r="C1219" s="1"/>
      <c r="D1219" s="1"/>
      <c r="F1219" s="1"/>
      <c r="H1219" s="1"/>
      <c r="I1219" s="1"/>
      <c r="J1219" s="44"/>
    </row>
    <row r="1220" spans="2:10" x14ac:dyDescent="0.3">
      <c r="B1220" s="1"/>
      <c r="C1220" s="1"/>
      <c r="D1220" s="1"/>
      <c r="F1220" s="1"/>
      <c r="H1220" s="1"/>
      <c r="I1220" s="1"/>
      <c r="J1220" s="43"/>
    </row>
    <row r="1221" spans="2:10" x14ac:dyDescent="0.3">
      <c r="B1221" s="1"/>
      <c r="C1221" s="1"/>
      <c r="D1221" s="1"/>
      <c r="F1221" s="1"/>
      <c r="H1221" s="1"/>
      <c r="I1221" s="1"/>
      <c r="J1221" s="43"/>
    </row>
  </sheetData>
  <autoFilter ref="A16:J1212"/>
  <mergeCells count="17">
    <mergeCell ref="B7:J7"/>
    <mergeCell ref="B8:J8"/>
    <mergeCell ref="B9:J9"/>
    <mergeCell ref="A11:J11"/>
    <mergeCell ref="A12:J13"/>
    <mergeCell ref="A14:A15"/>
    <mergeCell ref="B14:B15"/>
    <mergeCell ref="C14:C15"/>
    <mergeCell ref="D14:D15"/>
    <mergeCell ref="E14:H14"/>
    <mergeCell ref="I14:I15"/>
    <mergeCell ref="B6:J6"/>
    <mergeCell ref="B1:J1"/>
    <mergeCell ref="B2:J2"/>
    <mergeCell ref="B3:J3"/>
    <mergeCell ref="B4:J4"/>
    <mergeCell ref="B5:J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44"/>
  <sheetViews>
    <sheetView topLeftCell="A202" zoomScale="80" zoomScaleNormal="80" workbookViewId="0">
      <selection activeCell="D159" sqref="D159"/>
    </sheetView>
  </sheetViews>
  <sheetFormatPr defaultColWidth="9.140625" defaultRowHeight="18.75" x14ac:dyDescent="0.3"/>
  <cols>
    <col min="1" max="1" width="34.140625" style="118" customWidth="1"/>
    <col min="2" max="2" width="64.85546875" style="119" customWidth="1"/>
    <col min="3" max="3" width="22.140625" style="120" customWidth="1"/>
    <col min="4" max="4" width="28" style="120" customWidth="1"/>
    <col min="5" max="5" width="24" style="129" customWidth="1"/>
    <col min="6" max="6" width="23.42578125" style="120" customWidth="1"/>
    <col min="7" max="7" width="16" style="116" bestFit="1" customWidth="1"/>
    <col min="8" max="8" width="22.85546875" style="116" customWidth="1"/>
    <col min="9" max="59" width="9.140625" style="116"/>
    <col min="60" max="16384" width="9.140625" style="117"/>
  </cols>
  <sheetData>
    <row r="1" spans="1:8" s="117" customFormat="1" ht="45" customHeight="1" x14ac:dyDescent="0.3">
      <c r="A1" s="207" t="s">
        <v>1077</v>
      </c>
      <c r="B1" s="207"/>
      <c r="C1" s="207"/>
      <c r="D1" s="207"/>
      <c r="E1" s="207"/>
      <c r="F1" s="207"/>
      <c r="G1" s="116"/>
      <c r="H1" s="116"/>
    </row>
    <row r="2" spans="1:8" s="117" customFormat="1" x14ac:dyDescent="0.3">
      <c r="A2" s="118"/>
      <c r="B2" s="119"/>
      <c r="C2" s="120"/>
      <c r="D2" s="121" t="s">
        <v>534</v>
      </c>
      <c r="E2" s="122" t="s">
        <v>535</v>
      </c>
      <c r="F2" s="121" t="s">
        <v>546</v>
      </c>
      <c r="G2" s="116"/>
      <c r="H2" s="116"/>
    </row>
    <row r="4" spans="1:8" s="117" customFormat="1" x14ac:dyDescent="0.3">
      <c r="A4" s="123" t="s">
        <v>536</v>
      </c>
      <c r="B4" s="124"/>
      <c r="C4" s="126">
        <v>2207062.09</v>
      </c>
      <c r="D4" s="126">
        <v>2207062086</v>
      </c>
      <c r="E4" s="126">
        <v>1970319411.3199999</v>
      </c>
      <c r="F4" s="126">
        <v>1953095074.8900001</v>
      </c>
      <c r="G4" s="116"/>
      <c r="H4" s="127"/>
    </row>
    <row r="5" spans="1:8" s="117" customFormat="1" x14ac:dyDescent="0.3">
      <c r="A5" s="123" t="s">
        <v>1022</v>
      </c>
      <c r="B5" s="124"/>
      <c r="C5" s="126">
        <v>2324416.88</v>
      </c>
      <c r="D5" s="126">
        <v>2324416882.8899999</v>
      </c>
      <c r="E5" s="126">
        <v>1942362218.3800001</v>
      </c>
      <c r="F5" s="126">
        <v>1907810647.3</v>
      </c>
      <c r="G5" s="116"/>
      <c r="H5" s="127"/>
    </row>
    <row r="6" spans="1:8" s="117" customFormat="1" x14ac:dyDescent="0.3">
      <c r="A6" s="123" t="s">
        <v>537</v>
      </c>
      <c r="B6" s="124"/>
      <c r="C6" s="126">
        <f>C13+C117</f>
        <v>27958.210000000006</v>
      </c>
      <c r="D6" s="126">
        <f>D13+D117</f>
        <v>27958213.29999999</v>
      </c>
      <c r="E6" s="126">
        <f>E13+E117</f>
        <v>49407390.689999998</v>
      </c>
      <c r="F6" s="126">
        <f>F13+F117</f>
        <v>0</v>
      </c>
      <c r="G6" s="116"/>
      <c r="H6" s="127"/>
    </row>
    <row r="7" spans="1:8" s="117" customFormat="1" x14ac:dyDescent="0.3">
      <c r="A7" s="123" t="s">
        <v>1023</v>
      </c>
      <c r="B7" s="124"/>
      <c r="C7" s="126">
        <f>C5+C6</f>
        <v>2352375.09</v>
      </c>
      <c r="D7" s="126">
        <f>D5+D6</f>
        <v>2352375096.1900001</v>
      </c>
      <c r="E7" s="126">
        <f t="shared" ref="E7:F7" si="0">E5+E6</f>
        <v>1991769609.0700002</v>
      </c>
      <c r="F7" s="126">
        <f t="shared" si="0"/>
        <v>1907810647.3</v>
      </c>
      <c r="G7" s="116"/>
      <c r="H7" s="128"/>
    </row>
    <row r="8" spans="1:8" s="117" customFormat="1" x14ac:dyDescent="0.3">
      <c r="A8" s="118"/>
      <c r="B8" s="119"/>
      <c r="C8" s="120"/>
      <c r="D8" s="120"/>
      <c r="E8" s="129"/>
      <c r="F8" s="120"/>
      <c r="G8" s="116"/>
      <c r="H8" s="130"/>
    </row>
    <row r="9" spans="1:8" s="117" customFormat="1" x14ac:dyDescent="0.3">
      <c r="A9" s="118"/>
      <c r="B9" s="119"/>
      <c r="C9" s="120"/>
      <c r="D9" s="120"/>
      <c r="E9" s="129"/>
      <c r="F9" s="120"/>
      <c r="G9" s="116"/>
      <c r="H9" s="131"/>
    </row>
    <row r="13" spans="1:8" s="117" customFormat="1" ht="25.5" x14ac:dyDescent="0.35">
      <c r="A13" s="132" t="s">
        <v>538</v>
      </c>
      <c r="B13" s="133"/>
      <c r="C13" s="134">
        <f>C19+C36+C47+C52+C60+C77+C81+C87+C91+C95+C100+C104+C109</f>
        <v>46498.710000000006</v>
      </c>
      <c r="D13" s="134">
        <f t="shared" ref="D13:F13" si="1">D19+D36+D47+D52+D60+D77+D81+D87+D91+D95+D100+D104+D109</f>
        <v>46498712.50999999</v>
      </c>
      <c r="E13" s="134">
        <f t="shared" si="1"/>
        <v>51969982.909999996</v>
      </c>
      <c r="F13" s="134">
        <f t="shared" si="1"/>
        <v>0</v>
      </c>
      <c r="G13" s="116"/>
      <c r="H13" s="116"/>
    </row>
    <row r="14" spans="1:8" s="117" customFormat="1" x14ac:dyDescent="0.3">
      <c r="A14" s="123" t="s">
        <v>539</v>
      </c>
      <c r="B14" s="135"/>
      <c r="C14" s="136">
        <f>C15+C16+C17</f>
        <v>46498.710000000006</v>
      </c>
      <c r="D14" s="136">
        <f t="shared" ref="D14:F14" si="2">D15+D16+D17</f>
        <v>46498712.509999983</v>
      </c>
      <c r="E14" s="136">
        <f t="shared" si="2"/>
        <v>51969982.909999996</v>
      </c>
      <c r="F14" s="136">
        <f t="shared" si="2"/>
        <v>0</v>
      </c>
      <c r="G14" s="116"/>
      <c r="H14" s="116"/>
    </row>
    <row r="15" spans="1:8" s="117" customFormat="1" x14ac:dyDescent="0.3">
      <c r="A15" s="123" t="s">
        <v>540</v>
      </c>
      <c r="B15" s="135"/>
      <c r="C15" s="136">
        <f>C20+C21+C23+C24+C25+C26+C37+C38+C39+C40+C41+C42+C43+C44+C48+C49+C53+C54+C56+C61+C62+C63+C64+C65+C67+C68+C70+C72+C78+C82+C83+C88+C92+C97+C101+C96+C105+C110+C111</f>
        <v>44442.350000000006</v>
      </c>
      <c r="D15" s="136">
        <f t="shared" ref="D15:F15" si="3">D20+D21+D23+D24+D25+D26+D37+D38+D39+D40+D41+D42+D43+D44+D48+D49+D53+D54+D56+D61+D62+D63+D64+D65+D67+D68+D70+D72+D78+D82+D83+D88+D92+D97+D101+D96+D105+D110+D111</f>
        <v>44442346.719999984</v>
      </c>
      <c r="E15" s="136">
        <f t="shared" si="3"/>
        <v>50297282.909999996</v>
      </c>
      <c r="F15" s="136">
        <f t="shared" si="3"/>
        <v>0</v>
      </c>
      <c r="G15" s="116"/>
      <c r="H15" s="116"/>
    </row>
    <row r="16" spans="1:8" s="117" customFormat="1" x14ac:dyDescent="0.3">
      <c r="A16" s="123" t="s">
        <v>541</v>
      </c>
      <c r="B16" s="135"/>
      <c r="C16" s="136">
        <f>C27+C28+C106+C31</f>
        <v>691.36</v>
      </c>
      <c r="D16" s="136">
        <f t="shared" ref="D16:F16" si="4">D27+D28+D106+D31</f>
        <v>691365.79</v>
      </c>
      <c r="E16" s="136">
        <f t="shared" si="4"/>
        <v>0</v>
      </c>
      <c r="F16" s="136">
        <f t="shared" si="4"/>
        <v>0</v>
      </c>
      <c r="G16" s="116"/>
      <c r="H16" s="116"/>
    </row>
    <row r="17" spans="1:59" x14ac:dyDescent="0.3">
      <c r="A17" s="123" t="s">
        <v>542</v>
      </c>
      <c r="B17" s="135"/>
      <c r="C17" s="136">
        <f>C22+C55+C57+C69+C71+C73+C84+C112+C66+C29+C30+C74</f>
        <v>1365</v>
      </c>
      <c r="D17" s="136">
        <f t="shared" ref="D17:F17" si="5">D22+D55+D57+D69+D71+D73+D84+D112+D66+D29+D30+D74</f>
        <v>1365000</v>
      </c>
      <c r="E17" s="136">
        <f t="shared" si="5"/>
        <v>1672700</v>
      </c>
      <c r="F17" s="136">
        <f t="shared" si="5"/>
        <v>0</v>
      </c>
    </row>
    <row r="18" spans="1:59" x14ac:dyDescent="0.3">
      <c r="A18" s="137"/>
    </row>
    <row r="19" spans="1:59" s="142" customFormat="1" x14ac:dyDescent="0.3">
      <c r="A19" s="123" t="s">
        <v>608</v>
      </c>
      <c r="B19" s="138"/>
      <c r="C19" s="126">
        <f>C20+C21+C22+C23+C24+C25+C26+C27+C28+C29+C30+C31</f>
        <v>3266.1000000000004</v>
      </c>
      <c r="D19" s="126">
        <f t="shared" ref="D19:F19" si="6">D20+D21+D22+D23+D24+D25+D26+D27+D28+D29+D30+D31</f>
        <v>3266101.3200000003</v>
      </c>
      <c r="E19" s="126">
        <f t="shared" si="6"/>
        <v>0</v>
      </c>
      <c r="F19" s="126">
        <f t="shared" si="6"/>
        <v>0</v>
      </c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</row>
    <row r="20" spans="1:59" s="142" customFormat="1" ht="112.5" x14ac:dyDescent="0.3">
      <c r="A20" s="139" t="s">
        <v>725</v>
      </c>
      <c r="B20" s="138" t="s">
        <v>1003</v>
      </c>
      <c r="C20" s="152">
        <v>237.13</v>
      </c>
      <c r="D20" s="152">
        <v>237131.01</v>
      </c>
      <c r="E20" s="152"/>
      <c r="F20" s="152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</row>
    <row r="21" spans="1:59" s="142" customFormat="1" ht="112.5" x14ac:dyDescent="0.3">
      <c r="A21" s="139" t="s">
        <v>726</v>
      </c>
      <c r="B21" s="138" t="s">
        <v>1003</v>
      </c>
      <c r="C21" s="152">
        <v>12.87</v>
      </c>
      <c r="D21" s="152">
        <v>12868.99</v>
      </c>
      <c r="E21" s="152"/>
      <c r="F21" s="152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  <c r="AT21" s="116"/>
      <c r="AU21" s="116"/>
      <c r="AV21" s="116"/>
      <c r="AW21" s="116"/>
      <c r="AX21" s="116"/>
      <c r="AY21" s="116"/>
      <c r="AZ21" s="116"/>
      <c r="BA21" s="116"/>
      <c r="BB21" s="116"/>
      <c r="BC21" s="116"/>
      <c r="BD21" s="116"/>
      <c r="BE21" s="116"/>
      <c r="BF21" s="116"/>
      <c r="BG21" s="116"/>
    </row>
    <row r="22" spans="1:59" s="142" customFormat="1" x14ac:dyDescent="0.3">
      <c r="A22" s="139" t="s">
        <v>551</v>
      </c>
      <c r="B22" s="138" t="s">
        <v>1002</v>
      </c>
      <c r="C22" s="152">
        <v>20</v>
      </c>
      <c r="D22" s="152">
        <v>20000</v>
      </c>
      <c r="E22" s="152"/>
      <c r="F22" s="152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</row>
    <row r="23" spans="1:59" s="142" customFormat="1" ht="112.5" x14ac:dyDescent="0.3">
      <c r="A23" s="139" t="s">
        <v>727</v>
      </c>
      <c r="B23" s="138" t="s">
        <v>1003</v>
      </c>
      <c r="C23" s="152">
        <v>1409</v>
      </c>
      <c r="D23" s="152">
        <v>1409000</v>
      </c>
      <c r="E23" s="152"/>
      <c r="F23" s="152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6"/>
      <c r="AT23" s="116"/>
      <c r="AU23" s="116"/>
      <c r="AV23" s="116"/>
      <c r="AW23" s="116"/>
      <c r="AX23" s="116"/>
      <c r="AY23" s="116"/>
      <c r="AZ23" s="116"/>
      <c r="BA23" s="116"/>
      <c r="BB23" s="116"/>
      <c r="BC23" s="116"/>
      <c r="BD23" s="116"/>
      <c r="BE23" s="116"/>
      <c r="BF23" s="116"/>
      <c r="BG23" s="116"/>
    </row>
    <row r="24" spans="1:59" s="142" customFormat="1" ht="112.5" x14ac:dyDescent="0.3">
      <c r="A24" s="139" t="s">
        <v>728</v>
      </c>
      <c r="B24" s="138" t="s">
        <v>999</v>
      </c>
      <c r="C24" s="152">
        <v>91</v>
      </c>
      <c r="D24" s="152">
        <v>91000</v>
      </c>
      <c r="E24" s="152"/>
      <c r="F24" s="152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6"/>
      <c r="BD24" s="116"/>
      <c r="BE24" s="116"/>
      <c r="BF24" s="116"/>
      <c r="BG24" s="116"/>
    </row>
    <row r="25" spans="1:59" s="142" customFormat="1" ht="112.5" x14ac:dyDescent="0.3">
      <c r="A25" s="139" t="s">
        <v>729</v>
      </c>
      <c r="B25" s="138" t="s">
        <v>1001</v>
      </c>
      <c r="C25" s="152">
        <v>10</v>
      </c>
      <c r="D25" s="152">
        <v>10000</v>
      </c>
      <c r="E25" s="152"/>
      <c r="F25" s="152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</row>
    <row r="26" spans="1:59" s="142" customFormat="1" ht="168.75" x14ac:dyDescent="0.3">
      <c r="A26" s="139" t="s">
        <v>730</v>
      </c>
      <c r="B26" s="138" t="s">
        <v>1000</v>
      </c>
      <c r="C26" s="152">
        <v>97.73</v>
      </c>
      <c r="D26" s="152">
        <v>97727.16</v>
      </c>
      <c r="E26" s="152"/>
      <c r="F26" s="152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6"/>
    </row>
    <row r="27" spans="1:59" s="142" customFormat="1" ht="37.5" x14ac:dyDescent="0.3">
      <c r="A27" s="139" t="s">
        <v>761</v>
      </c>
      <c r="B27" s="138" t="s">
        <v>871</v>
      </c>
      <c r="C27" s="141">
        <v>510</v>
      </c>
      <c r="D27" s="141">
        <v>510000</v>
      </c>
      <c r="E27" s="141"/>
      <c r="F27" s="141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6"/>
      <c r="AX27" s="116"/>
      <c r="AY27" s="116"/>
      <c r="AZ27" s="116"/>
      <c r="BA27" s="116"/>
      <c r="BB27" s="116"/>
      <c r="BC27" s="116"/>
      <c r="BD27" s="116"/>
      <c r="BE27" s="116"/>
      <c r="BF27" s="116"/>
      <c r="BG27" s="116"/>
    </row>
    <row r="28" spans="1:59" s="142" customFormat="1" ht="37.5" x14ac:dyDescent="0.3">
      <c r="A28" s="139" t="s">
        <v>763</v>
      </c>
      <c r="B28" s="138" t="s">
        <v>871</v>
      </c>
      <c r="C28" s="141">
        <v>155.28</v>
      </c>
      <c r="D28" s="141">
        <v>155280</v>
      </c>
      <c r="E28" s="141"/>
      <c r="F28" s="141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  <c r="AP28" s="116"/>
      <c r="AQ28" s="116"/>
      <c r="AR28" s="116"/>
      <c r="AS28" s="116"/>
      <c r="AT28" s="116"/>
      <c r="AU28" s="116"/>
      <c r="AV28" s="116"/>
      <c r="AW28" s="116"/>
      <c r="AX28" s="116"/>
      <c r="AY28" s="116"/>
      <c r="AZ28" s="116"/>
      <c r="BA28" s="116"/>
      <c r="BB28" s="116"/>
      <c r="BC28" s="116"/>
      <c r="BD28" s="116"/>
      <c r="BE28" s="116"/>
      <c r="BF28" s="116"/>
      <c r="BG28" s="116"/>
    </row>
    <row r="29" spans="1:59" s="142" customFormat="1" ht="37.5" x14ac:dyDescent="0.3">
      <c r="A29" s="139" t="s">
        <v>550</v>
      </c>
      <c r="B29" s="138" t="s">
        <v>1046</v>
      </c>
      <c r="C29" s="141">
        <v>320</v>
      </c>
      <c r="D29" s="141">
        <v>320000</v>
      </c>
      <c r="E29" s="141"/>
      <c r="F29" s="141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6"/>
      <c r="AT29" s="116"/>
      <c r="AU29" s="116"/>
      <c r="AV29" s="116"/>
      <c r="AW29" s="116"/>
      <c r="AX29" s="116"/>
      <c r="AY29" s="116"/>
      <c r="AZ29" s="116"/>
      <c r="BA29" s="116"/>
      <c r="BB29" s="116"/>
      <c r="BC29" s="116"/>
      <c r="BD29" s="116"/>
      <c r="BE29" s="116"/>
      <c r="BF29" s="116"/>
      <c r="BG29" s="116"/>
    </row>
    <row r="30" spans="1:59" s="142" customFormat="1" ht="37.5" x14ac:dyDescent="0.3">
      <c r="A30" s="139" t="s">
        <v>551</v>
      </c>
      <c r="B30" s="138" t="s">
        <v>1047</v>
      </c>
      <c r="C30" s="141">
        <v>390</v>
      </c>
      <c r="D30" s="141">
        <v>390000</v>
      </c>
      <c r="E30" s="141"/>
      <c r="F30" s="141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6"/>
      <c r="AQ30" s="116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116"/>
      <c r="BD30" s="116"/>
      <c r="BE30" s="116"/>
      <c r="BF30" s="116"/>
      <c r="BG30" s="116"/>
    </row>
    <row r="31" spans="1:59" s="142" customFormat="1" ht="37.5" x14ac:dyDescent="0.3">
      <c r="A31" s="139" t="s">
        <v>550</v>
      </c>
      <c r="B31" s="138" t="s">
        <v>1062</v>
      </c>
      <c r="C31" s="141">
        <v>13.09</v>
      </c>
      <c r="D31" s="141">
        <v>13094.16</v>
      </c>
      <c r="E31" s="141"/>
      <c r="F31" s="141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/>
    </row>
    <row r="32" spans="1:59" s="142" customFormat="1" x14ac:dyDescent="0.3">
      <c r="A32" s="176"/>
      <c r="B32" s="177"/>
      <c r="C32" s="178"/>
      <c r="D32" s="178"/>
      <c r="E32" s="178"/>
      <c r="F32" s="178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/>
    </row>
    <row r="33" spans="1:59" s="142" customFormat="1" x14ac:dyDescent="0.3">
      <c r="A33" s="176"/>
      <c r="B33" s="177"/>
      <c r="C33" s="178"/>
      <c r="D33" s="178"/>
      <c r="E33" s="178"/>
      <c r="F33" s="178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116"/>
      <c r="BD33" s="116"/>
      <c r="BE33" s="116"/>
      <c r="BF33" s="116"/>
      <c r="BG33" s="116"/>
    </row>
    <row r="34" spans="1:59" s="142" customFormat="1" x14ac:dyDescent="0.3">
      <c r="A34" s="143"/>
      <c r="B34" s="144"/>
      <c r="C34" s="129"/>
      <c r="D34" s="129"/>
      <c r="E34" s="130"/>
      <c r="F34" s="130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</row>
    <row r="35" spans="1:59" s="142" customFormat="1" x14ac:dyDescent="0.3">
      <c r="A35" s="143"/>
      <c r="B35" s="144"/>
      <c r="C35" s="129"/>
      <c r="D35" s="129"/>
      <c r="E35" s="130"/>
      <c r="F35" s="130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  <c r="AG35" s="116"/>
      <c r="AH35" s="116"/>
      <c r="AI35" s="116"/>
      <c r="AJ35" s="116"/>
      <c r="AK35" s="116"/>
      <c r="AL35" s="116"/>
      <c r="AM35" s="116"/>
      <c r="AN35" s="116"/>
      <c r="AO35" s="116"/>
      <c r="AP35" s="116"/>
      <c r="AQ35" s="116"/>
      <c r="AR35" s="116"/>
      <c r="AS35" s="116"/>
      <c r="AT35" s="116"/>
      <c r="AU35" s="116"/>
      <c r="AV35" s="116"/>
      <c r="AW35" s="116"/>
      <c r="AX35" s="116"/>
      <c r="AY35" s="116"/>
      <c r="AZ35" s="116"/>
      <c r="BA35" s="116"/>
      <c r="BB35" s="116"/>
      <c r="BC35" s="116"/>
      <c r="BD35" s="116"/>
      <c r="BE35" s="116"/>
      <c r="BF35" s="116"/>
      <c r="BG35" s="116"/>
    </row>
    <row r="36" spans="1:59" s="142" customFormat="1" x14ac:dyDescent="0.3">
      <c r="A36" s="123" t="s">
        <v>609</v>
      </c>
      <c r="B36" s="138"/>
      <c r="C36" s="126">
        <f>C37+C38+C39+C40+C41+C42+C43+C44</f>
        <v>610.21999999999991</v>
      </c>
      <c r="D36" s="126">
        <f t="shared" ref="D36:F36" si="7">D37+D38+D39+D40+D41+D42+D43+D44</f>
        <v>610217.96000000008</v>
      </c>
      <c r="E36" s="126">
        <f t="shared" si="7"/>
        <v>0</v>
      </c>
      <c r="F36" s="126">
        <f t="shared" si="7"/>
        <v>0</v>
      </c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  <c r="AP36" s="116"/>
      <c r="AQ36" s="116"/>
      <c r="AR36" s="116"/>
      <c r="AS36" s="116"/>
      <c r="AT36" s="116"/>
      <c r="AU36" s="116"/>
      <c r="AV36" s="116"/>
      <c r="AW36" s="116"/>
      <c r="AX36" s="116"/>
      <c r="AY36" s="116"/>
      <c r="AZ36" s="116"/>
      <c r="BA36" s="116"/>
      <c r="BB36" s="116"/>
      <c r="BC36" s="116"/>
      <c r="BD36" s="116"/>
      <c r="BE36" s="116"/>
      <c r="BF36" s="116"/>
      <c r="BG36" s="116"/>
    </row>
    <row r="37" spans="1:59" s="142" customFormat="1" ht="56.25" x14ac:dyDescent="0.3">
      <c r="A37" s="139" t="s">
        <v>733</v>
      </c>
      <c r="B37" s="173" t="s">
        <v>1012</v>
      </c>
      <c r="C37" s="152">
        <v>16.579999999999998</v>
      </c>
      <c r="D37" s="152">
        <v>16578.099999999999</v>
      </c>
      <c r="E37" s="152"/>
      <c r="F37" s="152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  <c r="AP37" s="116"/>
      <c r="AQ37" s="116"/>
      <c r="AR37" s="116"/>
      <c r="AS37" s="116"/>
      <c r="AT37" s="116"/>
      <c r="AU37" s="116"/>
      <c r="AV37" s="116"/>
      <c r="AW37" s="116"/>
      <c r="AX37" s="116"/>
      <c r="AY37" s="116"/>
      <c r="AZ37" s="116"/>
      <c r="BA37" s="116"/>
      <c r="BB37" s="116"/>
      <c r="BC37" s="116"/>
      <c r="BD37" s="116"/>
      <c r="BE37" s="116"/>
      <c r="BF37" s="116"/>
      <c r="BG37" s="116"/>
    </row>
    <row r="38" spans="1:59" s="142" customFormat="1" ht="75" x14ac:dyDescent="0.3">
      <c r="A38" s="139" t="s">
        <v>680</v>
      </c>
      <c r="B38" s="173" t="s">
        <v>1009</v>
      </c>
      <c r="C38" s="152">
        <v>0.11</v>
      </c>
      <c r="D38" s="152">
        <v>112.55</v>
      </c>
      <c r="E38" s="152"/>
      <c r="F38" s="152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</row>
    <row r="39" spans="1:59" s="142" customFormat="1" ht="75" x14ac:dyDescent="0.3">
      <c r="A39" s="139" t="s">
        <v>681</v>
      </c>
      <c r="B39" s="173" t="s">
        <v>1009</v>
      </c>
      <c r="C39" s="152">
        <v>51.7</v>
      </c>
      <c r="D39" s="152">
        <v>51695</v>
      </c>
      <c r="E39" s="152"/>
      <c r="F39" s="152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  <c r="AP39" s="116"/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C39" s="116"/>
      <c r="BD39" s="116"/>
      <c r="BE39" s="116"/>
      <c r="BF39" s="116"/>
      <c r="BG39" s="116"/>
    </row>
    <row r="40" spans="1:59" s="142" customFormat="1" ht="168.75" x14ac:dyDescent="0.3">
      <c r="A40" s="139" t="s">
        <v>734</v>
      </c>
      <c r="B40" s="163" t="s">
        <v>1004</v>
      </c>
      <c r="C40" s="152">
        <v>365.15</v>
      </c>
      <c r="D40" s="152">
        <v>365153.78</v>
      </c>
      <c r="E40" s="152"/>
      <c r="F40" s="152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6"/>
      <c r="AG40" s="116"/>
      <c r="AH40" s="116"/>
      <c r="AI40" s="116"/>
      <c r="AJ40" s="116"/>
      <c r="AK40" s="116"/>
      <c r="AL40" s="116"/>
      <c r="AM40" s="116"/>
      <c r="AN40" s="116"/>
      <c r="AO40" s="116"/>
      <c r="AP40" s="116"/>
      <c r="AQ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  <c r="BB40" s="116"/>
      <c r="BC40" s="116"/>
      <c r="BD40" s="116"/>
      <c r="BE40" s="116"/>
      <c r="BF40" s="116"/>
      <c r="BG40" s="116"/>
    </row>
    <row r="41" spans="1:59" s="142" customFormat="1" ht="56.25" x14ac:dyDescent="0.3">
      <c r="A41" s="139" t="s">
        <v>733</v>
      </c>
      <c r="B41" s="173" t="s">
        <v>1012</v>
      </c>
      <c r="C41" s="141">
        <v>16.579999999999998</v>
      </c>
      <c r="D41" s="141">
        <v>16578.099999999999</v>
      </c>
      <c r="E41" s="141"/>
      <c r="F41" s="141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  <c r="AP41" s="116"/>
      <c r="AQ41" s="116"/>
      <c r="AR41" s="116"/>
      <c r="AS41" s="116"/>
      <c r="AT41" s="116"/>
      <c r="AU41" s="116"/>
      <c r="AV41" s="116"/>
      <c r="AW41" s="116"/>
      <c r="AX41" s="116"/>
      <c r="AY41" s="116"/>
      <c r="AZ41" s="116"/>
      <c r="BA41" s="116"/>
      <c r="BB41" s="116"/>
      <c r="BC41" s="116"/>
      <c r="BD41" s="116"/>
      <c r="BE41" s="116"/>
      <c r="BF41" s="116"/>
      <c r="BG41" s="116"/>
    </row>
    <row r="42" spans="1:59" s="142" customFormat="1" ht="37.5" x14ac:dyDescent="0.3">
      <c r="A42" s="139" t="s">
        <v>677</v>
      </c>
      <c r="B42" s="173" t="s">
        <v>1011</v>
      </c>
      <c r="C42" s="141">
        <v>111.1</v>
      </c>
      <c r="D42" s="141">
        <v>111100</v>
      </c>
      <c r="E42" s="141"/>
      <c r="F42" s="141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  <c r="AP42" s="116"/>
      <c r="AQ42" s="116"/>
      <c r="AR42" s="116"/>
      <c r="AS42" s="116"/>
      <c r="AT42" s="116"/>
      <c r="AU42" s="116"/>
      <c r="AV42" s="116"/>
      <c r="AW42" s="116"/>
      <c r="AX42" s="116"/>
      <c r="AY42" s="116"/>
      <c r="AZ42" s="116"/>
      <c r="BA42" s="116"/>
      <c r="BB42" s="116"/>
      <c r="BC42" s="116"/>
      <c r="BD42" s="116"/>
      <c r="BE42" s="116"/>
      <c r="BF42" s="116"/>
      <c r="BG42" s="116"/>
    </row>
    <row r="43" spans="1:59" s="142" customFormat="1" ht="37.5" x14ac:dyDescent="0.3">
      <c r="A43" s="139" t="s">
        <v>800</v>
      </c>
      <c r="B43" s="173" t="s">
        <v>1010</v>
      </c>
      <c r="C43" s="141">
        <v>49</v>
      </c>
      <c r="D43" s="141">
        <v>49000.43</v>
      </c>
      <c r="E43" s="141"/>
      <c r="F43" s="141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  <c r="AP43" s="116"/>
      <c r="AQ43" s="116"/>
      <c r="AR43" s="116"/>
      <c r="AS43" s="116"/>
      <c r="AT43" s="116"/>
      <c r="AU43" s="116"/>
      <c r="AV43" s="116"/>
      <c r="AW43" s="116"/>
      <c r="AX43" s="116"/>
      <c r="AY43" s="116"/>
      <c r="AZ43" s="116"/>
      <c r="BA43" s="116"/>
      <c r="BB43" s="116"/>
      <c r="BC43" s="116"/>
      <c r="BD43" s="116"/>
      <c r="BE43" s="116"/>
      <c r="BF43" s="116"/>
      <c r="BG43" s="116"/>
    </row>
    <row r="44" spans="1:59" s="142" customFormat="1" x14ac:dyDescent="0.3">
      <c r="A44" s="139"/>
      <c r="B44" s="173"/>
      <c r="C44" s="141"/>
      <c r="D44" s="141"/>
      <c r="E44" s="141"/>
      <c r="F44" s="141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116"/>
      <c r="BB44" s="116"/>
      <c r="BC44" s="116"/>
      <c r="BD44" s="116"/>
      <c r="BE44" s="116"/>
      <c r="BF44" s="116"/>
      <c r="BG44" s="116"/>
    </row>
    <row r="45" spans="1:59" s="142" customFormat="1" x14ac:dyDescent="0.3">
      <c r="A45" s="143"/>
      <c r="B45" s="147"/>
      <c r="C45" s="129"/>
      <c r="D45" s="129"/>
      <c r="E45" s="129"/>
      <c r="F45" s="129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  <c r="AP45" s="116"/>
      <c r="AQ45" s="116"/>
      <c r="AR45" s="116"/>
      <c r="AS45" s="116"/>
      <c r="AT45" s="116"/>
      <c r="AU45" s="116"/>
      <c r="AV45" s="116"/>
      <c r="AW45" s="116"/>
      <c r="AX45" s="116"/>
      <c r="AY45" s="116"/>
      <c r="AZ45" s="116"/>
      <c r="BA45" s="116"/>
      <c r="BB45" s="116"/>
      <c r="BC45" s="116"/>
      <c r="BD45" s="116"/>
      <c r="BE45" s="116"/>
      <c r="BF45" s="116"/>
      <c r="BG45" s="116"/>
    </row>
    <row r="46" spans="1:59" x14ac:dyDescent="0.3">
      <c r="A46" s="143"/>
      <c r="B46" s="144"/>
      <c r="C46" s="129"/>
      <c r="D46" s="129"/>
      <c r="E46" s="130"/>
      <c r="F46" s="130"/>
    </row>
    <row r="47" spans="1:59" x14ac:dyDescent="0.3">
      <c r="A47" s="123" t="s">
        <v>555</v>
      </c>
      <c r="B47" s="138"/>
      <c r="C47" s="126">
        <f>C48+C49</f>
        <v>96.460000000000008</v>
      </c>
      <c r="D47" s="126">
        <f t="shared" ref="D47:F47" si="8">D48+D49</f>
        <v>96465.03</v>
      </c>
      <c r="E47" s="126">
        <f t="shared" si="8"/>
        <v>0</v>
      </c>
      <c r="F47" s="126">
        <f t="shared" si="8"/>
        <v>0</v>
      </c>
    </row>
    <row r="48" spans="1:59" ht="112.5" x14ac:dyDescent="0.3">
      <c r="A48" s="150" t="s">
        <v>731</v>
      </c>
      <c r="B48" s="138" t="s">
        <v>1001</v>
      </c>
      <c r="C48" s="152">
        <v>70</v>
      </c>
      <c r="D48" s="152">
        <v>70000</v>
      </c>
      <c r="E48" s="152"/>
      <c r="F48" s="152"/>
    </row>
    <row r="49" spans="1:6" ht="168.75" x14ac:dyDescent="0.3">
      <c r="A49" s="150" t="s">
        <v>732</v>
      </c>
      <c r="B49" s="138" t="s">
        <v>1004</v>
      </c>
      <c r="C49" s="152">
        <v>26.46</v>
      </c>
      <c r="D49" s="152">
        <v>26465.03</v>
      </c>
      <c r="E49" s="152"/>
      <c r="F49" s="152"/>
    </row>
    <row r="50" spans="1:6" x14ac:dyDescent="0.3">
      <c r="A50" s="143"/>
      <c r="B50" s="147"/>
      <c r="C50" s="129"/>
      <c r="D50" s="129"/>
      <c r="F50" s="129"/>
    </row>
    <row r="51" spans="1:6" x14ac:dyDescent="0.3">
      <c r="A51" s="143"/>
      <c r="B51" s="147"/>
      <c r="C51" s="129"/>
      <c r="D51" s="129"/>
      <c r="F51" s="129"/>
    </row>
    <row r="52" spans="1:6" x14ac:dyDescent="0.3">
      <c r="A52" s="123" t="s">
        <v>627</v>
      </c>
      <c r="B52" s="138"/>
      <c r="C52" s="126">
        <f>C53+C54+C55+C56+C57</f>
        <v>51.84</v>
      </c>
      <c r="D52" s="126">
        <f t="shared" ref="D52:F52" si="9">D53+D54+D55+D56+D57</f>
        <v>51841.22</v>
      </c>
      <c r="E52" s="126">
        <f t="shared" si="9"/>
        <v>3498214.6000000006</v>
      </c>
      <c r="F52" s="126">
        <f t="shared" si="9"/>
        <v>0</v>
      </c>
    </row>
    <row r="53" spans="1:6" ht="168.75" x14ac:dyDescent="0.3">
      <c r="A53" s="139" t="s">
        <v>741</v>
      </c>
      <c r="B53" s="138" t="s">
        <v>1000</v>
      </c>
      <c r="C53" s="152">
        <v>51.84</v>
      </c>
      <c r="D53" s="152">
        <v>51841.22</v>
      </c>
      <c r="E53" s="152"/>
      <c r="F53" s="152"/>
    </row>
    <row r="54" spans="1:6" ht="56.25" x14ac:dyDescent="0.3">
      <c r="A54" s="139" t="s">
        <v>815</v>
      </c>
      <c r="B54" s="146" t="s">
        <v>816</v>
      </c>
      <c r="C54" s="141"/>
      <c r="D54" s="141"/>
      <c r="E54" s="141">
        <v>1768607.36</v>
      </c>
      <c r="F54" s="141"/>
    </row>
    <row r="55" spans="1:6" ht="56.25" x14ac:dyDescent="0.3">
      <c r="A55" s="139" t="s">
        <v>820</v>
      </c>
      <c r="B55" s="146" t="s">
        <v>817</v>
      </c>
      <c r="C55" s="141"/>
      <c r="D55" s="141"/>
      <c r="E55" s="141">
        <v>413000</v>
      </c>
      <c r="F55" s="141"/>
    </row>
    <row r="56" spans="1:6" ht="75" x14ac:dyDescent="0.3">
      <c r="A56" s="139" t="s">
        <v>818</v>
      </c>
      <c r="B56" s="146" t="s">
        <v>824</v>
      </c>
      <c r="C56" s="141"/>
      <c r="D56" s="141"/>
      <c r="E56" s="141">
        <v>1098607.24</v>
      </c>
      <c r="F56" s="141"/>
    </row>
    <row r="57" spans="1:6" ht="75" x14ac:dyDescent="0.3">
      <c r="A57" s="139" t="s">
        <v>819</v>
      </c>
      <c r="B57" s="146" t="s">
        <v>825</v>
      </c>
      <c r="C57" s="141"/>
      <c r="D57" s="141"/>
      <c r="E57" s="141">
        <v>218000</v>
      </c>
      <c r="F57" s="141"/>
    </row>
    <row r="58" spans="1:6" x14ac:dyDescent="0.3">
      <c r="A58" s="176"/>
      <c r="B58" s="184"/>
      <c r="C58" s="178"/>
      <c r="D58" s="178"/>
      <c r="E58" s="178"/>
      <c r="F58" s="178"/>
    </row>
    <row r="59" spans="1:6" x14ac:dyDescent="0.3">
      <c r="A59" s="143"/>
      <c r="B59" s="147"/>
      <c r="C59" s="129"/>
      <c r="D59" s="129"/>
      <c r="F59" s="129"/>
    </row>
    <row r="60" spans="1:6" x14ac:dyDescent="0.3">
      <c r="A60" s="123" t="s">
        <v>633</v>
      </c>
      <c r="B60" s="138"/>
      <c r="C60" s="126">
        <f>C61+C62+C63+C64+C65+C66+C67+C68+C69+C70+C71+C72+C73+C74</f>
        <v>41628.94</v>
      </c>
      <c r="D60" s="126">
        <f t="shared" ref="D60:F60" si="10">D61+D62+D63+D64+D65+D66+D67+D68+D69+D70+D71+D72+D73+D74</f>
        <v>41628942.43</v>
      </c>
      <c r="E60" s="126">
        <f t="shared" si="10"/>
        <v>45128676.229999997</v>
      </c>
      <c r="F60" s="126">
        <f t="shared" si="10"/>
        <v>0</v>
      </c>
    </row>
    <row r="61" spans="1:6" ht="56.25" x14ac:dyDescent="0.3">
      <c r="A61" s="174" t="s">
        <v>719</v>
      </c>
      <c r="B61" s="138" t="s">
        <v>1007</v>
      </c>
      <c r="C61" s="152">
        <v>17.13</v>
      </c>
      <c r="D61" s="152">
        <v>17129.740000000002</v>
      </c>
      <c r="E61" s="183"/>
      <c r="F61" s="182"/>
    </row>
    <row r="62" spans="1:6" ht="56.25" x14ac:dyDescent="0.3">
      <c r="A62" s="139" t="s">
        <v>720</v>
      </c>
      <c r="B62" s="138" t="s">
        <v>1008</v>
      </c>
      <c r="C62" s="152">
        <v>31.47</v>
      </c>
      <c r="D62" s="152">
        <v>31468.76</v>
      </c>
      <c r="E62" s="152"/>
      <c r="F62" s="182"/>
    </row>
    <row r="63" spans="1:6" ht="168.75" x14ac:dyDescent="0.3">
      <c r="A63" s="139" t="s">
        <v>721</v>
      </c>
      <c r="B63" s="138" t="s">
        <v>1000</v>
      </c>
      <c r="C63" s="152">
        <v>1098.3800000000001</v>
      </c>
      <c r="D63" s="152">
        <v>1098384.8400000001</v>
      </c>
      <c r="E63" s="182"/>
      <c r="F63" s="182"/>
    </row>
    <row r="64" spans="1:6" ht="56.25" x14ac:dyDescent="0.3">
      <c r="A64" s="139" t="s">
        <v>722</v>
      </c>
      <c r="B64" s="138" t="s">
        <v>1006</v>
      </c>
      <c r="C64" s="152">
        <v>13.88</v>
      </c>
      <c r="D64" s="152">
        <v>13878.02</v>
      </c>
      <c r="E64" s="182"/>
      <c r="F64" s="182"/>
    </row>
    <row r="65" spans="1:59" ht="56.25" x14ac:dyDescent="0.3">
      <c r="A65" s="139" t="s">
        <v>668</v>
      </c>
      <c r="B65" s="138" t="s">
        <v>1005</v>
      </c>
      <c r="C65" s="152">
        <v>8.35</v>
      </c>
      <c r="D65" s="152">
        <v>8347.84</v>
      </c>
      <c r="E65" s="182"/>
      <c r="F65" s="182"/>
    </row>
    <row r="66" spans="1:59" ht="37.5" x14ac:dyDescent="0.3">
      <c r="A66" s="139" t="s">
        <v>647</v>
      </c>
      <c r="B66" s="138" t="s">
        <v>1042</v>
      </c>
      <c r="C66" s="141">
        <v>385</v>
      </c>
      <c r="D66" s="141">
        <v>385000</v>
      </c>
      <c r="E66" s="126"/>
      <c r="F66" s="126"/>
    </row>
    <row r="67" spans="1:59" ht="56.25" x14ac:dyDescent="0.3">
      <c r="A67" s="139" t="s">
        <v>908</v>
      </c>
      <c r="B67" s="138" t="s">
        <v>909</v>
      </c>
      <c r="C67" s="141">
        <v>39824.730000000003</v>
      </c>
      <c r="D67" s="141">
        <v>39824733.229999997</v>
      </c>
      <c r="E67" s="141">
        <v>39824733.229999997</v>
      </c>
      <c r="F67" s="141"/>
    </row>
    <row r="68" spans="1:59" ht="37.5" x14ac:dyDescent="0.3">
      <c r="A68" s="139" t="s">
        <v>942</v>
      </c>
      <c r="B68" s="138" t="s">
        <v>943</v>
      </c>
      <c r="C68" s="141"/>
      <c r="D68" s="141"/>
      <c r="E68" s="141">
        <v>1715970</v>
      </c>
      <c r="F68" s="141"/>
    </row>
    <row r="69" spans="1:59" ht="37.5" x14ac:dyDescent="0.3">
      <c r="A69" s="139" t="s">
        <v>944</v>
      </c>
      <c r="B69" s="138" t="s">
        <v>945</v>
      </c>
      <c r="C69" s="141"/>
      <c r="D69" s="141"/>
      <c r="E69" s="141">
        <v>240000</v>
      </c>
      <c r="F69" s="141"/>
    </row>
    <row r="70" spans="1:59" ht="37.5" x14ac:dyDescent="0.3">
      <c r="A70" s="139" t="s">
        <v>946</v>
      </c>
      <c r="B70" s="138" t="s">
        <v>947</v>
      </c>
      <c r="C70" s="141"/>
      <c r="D70" s="141"/>
      <c r="E70" s="141">
        <v>2080591</v>
      </c>
      <c r="F70" s="141"/>
    </row>
    <row r="71" spans="1:59" ht="56.25" x14ac:dyDescent="0.3">
      <c r="A71" s="139" t="s">
        <v>948</v>
      </c>
      <c r="B71" s="138" t="s">
        <v>949</v>
      </c>
      <c r="C71" s="141"/>
      <c r="D71" s="141"/>
      <c r="E71" s="141">
        <v>255000</v>
      </c>
      <c r="F71" s="141"/>
    </row>
    <row r="72" spans="1:59" ht="56.25" x14ac:dyDescent="0.3">
      <c r="A72" s="139" t="s">
        <v>950</v>
      </c>
      <c r="B72" s="138" t="s">
        <v>951</v>
      </c>
      <c r="C72" s="141"/>
      <c r="D72" s="141"/>
      <c r="E72" s="141">
        <v>879182</v>
      </c>
      <c r="F72" s="141"/>
    </row>
    <row r="73" spans="1:59" ht="56.25" x14ac:dyDescent="0.3">
      <c r="A73" s="139" t="s">
        <v>952</v>
      </c>
      <c r="B73" s="138" t="s">
        <v>953</v>
      </c>
      <c r="C73" s="141"/>
      <c r="D73" s="141"/>
      <c r="E73" s="141">
        <v>133200</v>
      </c>
      <c r="F73" s="141"/>
    </row>
    <row r="74" spans="1:59" x14ac:dyDescent="0.3">
      <c r="A74" s="139" t="s">
        <v>992</v>
      </c>
      <c r="B74" s="41" t="s">
        <v>1063</v>
      </c>
      <c r="C74" s="141">
        <v>250</v>
      </c>
      <c r="D74" s="141">
        <v>250000</v>
      </c>
      <c r="E74" s="141"/>
      <c r="F74" s="141"/>
    </row>
    <row r="75" spans="1:59" x14ac:dyDescent="0.3">
      <c r="A75" s="176"/>
      <c r="B75" s="177"/>
      <c r="C75" s="178"/>
      <c r="D75" s="178"/>
      <c r="E75" s="179"/>
      <c r="F75" s="179"/>
    </row>
    <row r="76" spans="1:59" x14ac:dyDescent="0.3">
      <c r="A76" s="143"/>
      <c r="B76" s="151"/>
      <c r="C76" s="129"/>
      <c r="D76" s="129"/>
      <c r="F76" s="129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59" x14ac:dyDescent="0.3">
      <c r="A77" s="123" t="s">
        <v>632</v>
      </c>
      <c r="B77" s="138"/>
      <c r="C77" s="126">
        <f>C78</f>
        <v>48.79</v>
      </c>
      <c r="D77" s="126">
        <f t="shared" ref="D77:F77" si="11">D78</f>
        <v>48790.46</v>
      </c>
      <c r="E77" s="126">
        <f t="shared" si="11"/>
        <v>0</v>
      </c>
      <c r="F77" s="126">
        <f t="shared" si="11"/>
        <v>0</v>
      </c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7"/>
      <c r="AJ77" s="117"/>
      <c r="AK77" s="117"/>
      <c r="AL77" s="117"/>
      <c r="AM77" s="117"/>
      <c r="AN77" s="117"/>
      <c r="AO77" s="117"/>
      <c r="AP77" s="117"/>
      <c r="AQ77" s="117"/>
      <c r="AR77" s="117"/>
      <c r="AS77" s="117"/>
      <c r="AT77" s="117"/>
      <c r="AU77" s="117"/>
      <c r="AV77" s="117"/>
      <c r="AW77" s="117"/>
      <c r="AX77" s="117"/>
      <c r="AY77" s="117"/>
      <c r="AZ77" s="117"/>
      <c r="BA77" s="117"/>
      <c r="BB77" s="117"/>
      <c r="BC77" s="117"/>
      <c r="BD77" s="117"/>
      <c r="BE77" s="117"/>
      <c r="BF77" s="117"/>
      <c r="BG77" s="117"/>
    </row>
    <row r="78" spans="1:59" ht="168.75" x14ac:dyDescent="0.3">
      <c r="A78" s="139" t="s">
        <v>739</v>
      </c>
      <c r="B78" s="138" t="s">
        <v>1000</v>
      </c>
      <c r="C78" s="152">
        <v>48.79</v>
      </c>
      <c r="D78" s="152">
        <v>48790.46</v>
      </c>
      <c r="E78" s="152"/>
      <c r="F78" s="152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17"/>
      <c r="AM78" s="117"/>
      <c r="AN78" s="117"/>
      <c r="AO78" s="117"/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</row>
    <row r="79" spans="1:59" x14ac:dyDescent="0.3">
      <c r="A79" s="143"/>
      <c r="B79" s="151"/>
      <c r="C79" s="129"/>
      <c r="D79" s="129"/>
      <c r="F79" s="129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  <c r="AO79" s="117"/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59" x14ac:dyDescent="0.3">
      <c r="A80" s="143"/>
      <c r="B80" s="151"/>
      <c r="C80" s="129"/>
      <c r="D80" s="129"/>
      <c r="F80" s="129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  <c r="AO80" s="117"/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3">
      <c r="A81" s="123" t="s">
        <v>652</v>
      </c>
      <c r="B81" s="138"/>
      <c r="C81" s="126">
        <f>C82+C83+C84</f>
        <v>48.71</v>
      </c>
      <c r="D81" s="126">
        <f t="shared" ref="D81:F81" si="12">D82+D83+D84</f>
        <v>48705.599999999999</v>
      </c>
      <c r="E81" s="126">
        <f t="shared" si="12"/>
        <v>2273000</v>
      </c>
      <c r="F81" s="126">
        <f t="shared" si="12"/>
        <v>0</v>
      </c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  <c r="AL81" s="117"/>
      <c r="AM81" s="117"/>
      <c r="AN81" s="117"/>
      <c r="AO81" s="117"/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ht="168.75" x14ac:dyDescent="0.3">
      <c r="A82" s="139" t="s">
        <v>740</v>
      </c>
      <c r="B82" s="138" t="s">
        <v>1000</v>
      </c>
      <c r="C82" s="152">
        <v>48.71</v>
      </c>
      <c r="D82" s="152">
        <v>48705.599999999999</v>
      </c>
      <c r="E82" s="152"/>
      <c r="F82" s="152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7"/>
      <c r="AO82" s="117"/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 ht="56.25" x14ac:dyDescent="0.3">
      <c r="A83" s="139" t="s">
        <v>1074</v>
      </c>
      <c r="B83" s="140" t="s">
        <v>851</v>
      </c>
      <c r="C83" s="141"/>
      <c r="D83" s="141"/>
      <c r="E83" s="141">
        <v>2000000</v>
      </c>
      <c r="F83" s="141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7"/>
      <c r="AF83" s="117"/>
      <c r="AG83" s="117"/>
      <c r="AH83" s="117"/>
      <c r="AI83" s="117"/>
      <c r="AJ83" s="117"/>
      <c r="AK83" s="117"/>
      <c r="AL83" s="117"/>
      <c r="AM83" s="117"/>
      <c r="AN83" s="117"/>
      <c r="AO83" s="117"/>
      <c r="AP83" s="117"/>
      <c r="AQ83" s="117"/>
      <c r="AR83" s="117"/>
      <c r="AS83" s="117"/>
      <c r="AT83" s="117"/>
      <c r="AU83" s="117"/>
      <c r="AV83" s="117"/>
      <c r="AW83" s="117"/>
      <c r="AX83" s="117"/>
      <c r="AY83" s="117"/>
      <c r="AZ83" s="117"/>
      <c r="BA83" s="117"/>
      <c r="BB83" s="117"/>
      <c r="BC83" s="117"/>
      <c r="BD83" s="117"/>
      <c r="BE83" s="117"/>
      <c r="BF83" s="117"/>
      <c r="BG83" s="117"/>
    </row>
    <row r="84" spans="1:59" ht="56.25" x14ac:dyDescent="0.3">
      <c r="A84" s="139" t="s">
        <v>1075</v>
      </c>
      <c r="B84" s="140" t="s">
        <v>852</v>
      </c>
      <c r="C84" s="141"/>
      <c r="D84" s="141"/>
      <c r="E84" s="141">
        <v>273000</v>
      </c>
      <c r="F84" s="141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59" x14ac:dyDescent="0.3">
      <c r="A85" s="143"/>
      <c r="B85" s="144"/>
      <c r="C85" s="129"/>
      <c r="D85" s="129"/>
      <c r="E85" s="130"/>
      <c r="F85" s="130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117"/>
      <c r="AB85" s="117"/>
      <c r="AC85" s="117"/>
      <c r="AD85" s="117"/>
      <c r="AE85" s="117"/>
      <c r="AF85" s="117"/>
      <c r="AG85" s="117"/>
      <c r="AH85" s="117"/>
      <c r="AI85" s="117"/>
      <c r="AJ85" s="117"/>
      <c r="AK85" s="117"/>
      <c r="AL85" s="117"/>
      <c r="AM85" s="117"/>
      <c r="AN85" s="117"/>
      <c r="AO85" s="117"/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59" x14ac:dyDescent="0.3">
      <c r="A86" s="143"/>
      <c r="B86" s="144"/>
      <c r="C86" s="129"/>
      <c r="D86" s="129"/>
      <c r="E86" s="130"/>
      <c r="F86" s="130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  <c r="AC86" s="117"/>
      <c r="AD86" s="117"/>
      <c r="AE86" s="117"/>
      <c r="AF86" s="117"/>
      <c r="AG86" s="117"/>
      <c r="AH86" s="117"/>
      <c r="AI86" s="117"/>
      <c r="AJ86" s="117"/>
      <c r="AK86" s="117"/>
      <c r="AL86" s="117"/>
      <c r="AM86" s="117"/>
      <c r="AN86" s="117"/>
      <c r="AO86" s="117"/>
      <c r="AP86" s="117"/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7"/>
      <c r="BC86" s="117"/>
      <c r="BD86" s="117"/>
      <c r="BE86" s="117"/>
      <c r="BF86" s="117"/>
      <c r="BG86" s="117"/>
    </row>
    <row r="87" spans="1:59" x14ac:dyDescent="0.3">
      <c r="A87" s="123" t="s">
        <v>717</v>
      </c>
      <c r="B87" s="138"/>
      <c r="C87" s="125">
        <f>C88</f>
        <v>268.39</v>
      </c>
      <c r="D87" s="125">
        <f t="shared" ref="D87:F87" si="13">D88</f>
        <v>268387.12</v>
      </c>
      <c r="E87" s="125">
        <f t="shared" si="13"/>
        <v>0</v>
      </c>
      <c r="F87" s="125">
        <f t="shared" si="13"/>
        <v>0</v>
      </c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117"/>
      <c r="W87" s="117"/>
      <c r="X87" s="117"/>
      <c r="Y87" s="117"/>
      <c r="Z87" s="117"/>
      <c r="AA87" s="117"/>
      <c r="AB87" s="117"/>
      <c r="AC87" s="117"/>
      <c r="AD87" s="117"/>
      <c r="AE87" s="117"/>
      <c r="AF87" s="117"/>
      <c r="AG87" s="117"/>
      <c r="AH87" s="117"/>
      <c r="AI87" s="117"/>
      <c r="AJ87" s="117"/>
      <c r="AK87" s="117"/>
      <c r="AL87" s="117"/>
      <c r="AM87" s="117"/>
      <c r="AN87" s="117"/>
      <c r="AO87" s="117"/>
      <c r="AP87" s="117"/>
      <c r="AQ87" s="117"/>
      <c r="AR87" s="117"/>
      <c r="AS87" s="117"/>
      <c r="AT87" s="117"/>
      <c r="AU87" s="117"/>
      <c r="AV87" s="117"/>
      <c r="AW87" s="117"/>
      <c r="AX87" s="117"/>
      <c r="AY87" s="117"/>
      <c r="AZ87" s="117"/>
      <c r="BA87" s="117"/>
      <c r="BB87" s="117"/>
      <c r="BC87" s="117"/>
      <c r="BD87" s="117"/>
      <c r="BE87" s="117"/>
      <c r="BF87" s="117"/>
      <c r="BG87" s="117"/>
    </row>
    <row r="88" spans="1:59" ht="168.75" x14ac:dyDescent="0.3">
      <c r="A88" s="139" t="s">
        <v>724</v>
      </c>
      <c r="B88" s="138" t="s">
        <v>1000</v>
      </c>
      <c r="C88" s="152">
        <v>268.39</v>
      </c>
      <c r="D88" s="152">
        <v>268387.12</v>
      </c>
      <c r="E88" s="152"/>
      <c r="F88" s="152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17"/>
      <c r="AN88" s="117"/>
      <c r="AO88" s="117"/>
      <c r="AP88" s="117"/>
      <c r="AQ88" s="117"/>
      <c r="AR88" s="117"/>
      <c r="AS88" s="117"/>
      <c r="AT88" s="117"/>
      <c r="AU88" s="117"/>
      <c r="AV88" s="117"/>
      <c r="AW88" s="117"/>
      <c r="AX88" s="117"/>
      <c r="AY88" s="117"/>
      <c r="AZ88" s="117"/>
      <c r="BA88" s="117"/>
      <c r="BB88" s="117"/>
      <c r="BC88" s="117"/>
      <c r="BD88" s="117"/>
      <c r="BE88" s="117"/>
      <c r="BF88" s="117"/>
      <c r="BG88" s="117"/>
    </row>
    <row r="89" spans="1:59" x14ac:dyDescent="0.3">
      <c r="A89" s="143"/>
      <c r="B89" s="144"/>
      <c r="C89" s="129"/>
      <c r="D89" s="129"/>
      <c r="E89" s="130"/>
      <c r="F89" s="130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117"/>
      <c r="AB89" s="117"/>
      <c r="AC89" s="117"/>
      <c r="AD89" s="117"/>
      <c r="AE89" s="117"/>
      <c r="AF89" s="117"/>
      <c r="AG89" s="117"/>
      <c r="AH89" s="117"/>
      <c r="AI89" s="117"/>
      <c r="AJ89" s="117"/>
      <c r="AK89" s="117"/>
      <c r="AL89" s="117"/>
      <c r="AM89" s="117"/>
      <c r="AN89" s="117"/>
      <c r="AO89" s="117"/>
      <c r="AP89" s="117"/>
      <c r="AQ89" s="117"/>
      <c r="AR89" s="117"/>
      <c r="AS89" s="117"/>
      <c r="AT89" s="117"/>
      <c r="AU89" s="117"/>
      <c r="AV89" s="117"/>
      <c r="AW89" s="117"/>
      <c r="AX89" s="117"/>
      <c r="AY89" s="117"/>
      <c r="AZ89" s="117"/>
      <c r="BA89" s="117"/>
      <c r="BB89" s="117"/>
      <c r="BC89" s="117"/>
      <c r="BD89" s="117"/>
      <c r="BE89" s="117"/>
      <c r="BF89" s="117"/>
      <c r="BG89" s="117"/>
    </row>
    <row r="90" spans="1:59" x14ac:dyDescent="0.3">
      <c r="A90" s="143"/>
      <c r="B90" s="144"/>
      <c r="C90" s="129"/>
      <c r="D90" s="129"/>
      <c r="E90" s="130"/>
      <c r="F90" s="130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17"/>
      <c r="U90" s="117"/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17"/>
      <c r="AN90" s="117"/>
      <c r="AO90" s="117"/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59" x14ac:dyDescent="0.3">
      <c r="A91" s="123" t="s">
        <v>1013</v>
      </c>
      <c r="B91" s="138"/>
      <c r="C91" s="125">
        <f>C92</f>
        <v>178.93</v>
      </c>
      <c r="D91" s="125">
        <f t="shared" ref="D91:F91" si="14">D92</f>
        <v>178931.19</v>
      </c>
      <c r="E91" s="125">
        <f t="shared" si="14"/>
        <v>0</v>
      </c>
      <c r="F91" s="125">
        <f t="shared" si="14"/>
        <v>0</v>
      </c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  <c r="AF91" s="117"/>
      <c r="AG91" s="117"/>
      <c r="AH91" s="117"/>
      <c r="AI91" s="117"/>
      <c r="AJ91" s="117"/>
      <c r="AK91" s="117"/>
      <c r="AL91" s="117"/>
      <c r="AM91" s="117"/>
      <c r="AN91" s="117"/>
      <c r="AO91" s="117"/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59" ht="168.75" x14ac:dyDescent="0.3">
      <c r="A92" s="139" t="s">
        <v>723</v>
      </c>
      <c r="B92" s="138" t="s">
        <v>1000</v>
      </c>
      <c r="C92" s="152">
        <v>178.93</v>
      </c>
      <c r="D92" s="152">
        <v>178931.19</v>
      </c>
      <c r="E92" s="152"/>
      <c r="F92" s="152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</row>
    <row r="93" spans="1:59" x14ac:dyDescent="0.3">
      <c r="A93" s="176"/>
      <c r="B93" s="180"/>
      <c r="C93" s="178"/>
      <c r="D93" s="178"/>
      <c r="E93" s="178"/>
      <c r="F93" s="178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  <c r="AO93" s="117"/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</row>
    <row r="94" spans="1:59" x14ac:dyDescent="0.3">
      <c r="A94" s="176"/>
      <c r="B94" s="180"/>
      <c r="C94" s="178"/>
      <c r="D94" s="178"/>
      <c r="E94" s="178"/>
      <c r="F94" s="178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</row>
    <row r="95" spans="1:59" x14ac:dyDescent="0.3">
      <c r="A95" s="123" t="s">
        <v>1014</v>
      </c>
      <c r="B95" s="138"/>
      <c r="C95" s="125">
        <f>C96+C97</f>
        <v>142.73000000000002</v>
      </c>
      <c r="D95" s="125">
        <f t="shared" ref="D95:F95" si="15">D96+D97</f>
        <v>142728.48000000001</v>
      </c>
      <c r="E95" s="125">
        <f t="shared" si="15"/>
        <v>0</v>
      </c>
      <c r="F95" s="125">
        <f t="shared" si="15"/>
        <v>0</v>
      </c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  <c r="AR95" s="117"/>
      <c r="AS95" s="117"/>
      <c r="AT95" s="117"/>
      <c r="AU95" s="117"/>
      <c r="AV95" s="117"/>
      <c r="AW95" s="117"/>
      <c r="AX95" s="117"/>
      <c r="AY95" s="117"/>
      <c r="AZ95" s="117"/>
      <c r="BA95" s="117"/>
      <c r="BB95" s="117"/>
      <c r="BC95" s="117"/>
      <c r="BD95" s="117"/>
      <c r="BE95" s="117"/>
      <c r="BF95" s="117"/>
      <c r="BG95" s="117"/>
    </row>
    <row r="96" spans="1:59" ht="56.25" x14ac:dyDescent="0.3">
      <c r="A96" s="139" t="s">
        <v>735</v>
      </c>
      <c r="B96" s="140" t="s">
        <v>1018</v>
      </c>
      <c r="C96" s="152">
        <v>32.549999999999997</v>
      </c>
      <c r="D96" s="152">
        <v>32551.9</v>
      </c>
      <c r="E96" s="152"/>
      <c r="F96" s="152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7"/>
      <c r="AH96" s="117"/>
      <c r="AI96" s="117"/>
      <c r="AJ96" s="117"/>
      <c r="AK96" s="117"/>
      <c r="AL96" s="117"/>
      <c r="AM96" s="117"/>
      <c r="AN96" s="117"/>
      <c r="AO96" s="117"/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 ht="168.75" x14ac:dyDescent="0.3">
      <c r="A97" s="139" t="s">
        <v>736</v>
      </c>
      <c r="B97" s="138" t="s">
        <v>1000</v>
      </c>
      <c r="C97" s="152">
        <v>110.18</v>
      </c>
      <c r="D97" s="152">
        <v>110176.58</v>
      </c>
      <c r="E97" s="152"/>
      <c r="F97" s="152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7"/>
      <c r="AH97" s="117"/>
      <c r="AI97" s="117"/>
      <c r="AJ97" s="117"/>
      <c r="AK97" s="117"/>
      <c r="AL97" s="117"/>
      <c r="AM97" s="117"/>
      <c r="AN97" s="117"/>
      <c r="AO97" s="117"/>
      <c r="AP97" s="117"/>
      <c r="AQ97" s="117"/>
      <c r="AR97" s="117"/>
      <c r="AS97" s="117"/>
      <c r="AT97" s="117"/>
      <c r="AU97" s="117"/>
      <c r="AV97" s="117"/>
      <c r="AW97" s="117"/>
      <c r="AX97" s="117"/>
      <c r="AY97" s="117"/>
      <c r="AZ97" s="117"/>
      <c r="BA97" s="117"/>
      <c r="BB97" s="117"/>
      <c r="BC97" s="117"/>
      <c r="BD97" s="117"/>
      <c r="BE97" s="117"/>
      <c r="BF97" s="117"/>
      <c r="BG97" s="117"/>
    </row>
    <row r="98" spans="1:59" x14ac:dyDescent="0.3">
      <c r="A98" s="176"/>
      <c r="B98" s="180"/>
      <c r="C98" s="178"/>
      <c r="D98" s="178"/>
      <c r="E98" s="178"/>
      <c r="F98" s="178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7"/>
      <c r="AH98" s="117"/>
      <c r="AI98" s="117"/>
      <c r="AJ98" s="117"/>
      <c r="AK98" s="117"/>
      <c r="AL98" s="117"/>
      <c r="AM98" s="117"/>
      <c r="AN98" s="117"/>
      <c r="AO98" s="117"/>
      <c r="AP98" s="117"/>
      <c r="AQ98" s="117"/>
      <c r="AR98" s="117"/>
      <c r="AS98" s="117"/>
      <c r="AT98" s="117"/>
      <c r="AU98" s="117"/>
      <c r="AV98" s="117"/>
      <c r="AW98" s="117"/>
      <c r="AX98" s="117"/>
      <c r="AY98" s="117"/>
      <c r="AZ98" s="117"/>
      <c r="BA98" s="117"/>
      <c r="BB98" s="117"/>
      <c r="BC98" s="117"/>
      <c r="BD98" s="117"/>
      <c r="BE98" s="117"/>
      <c r="BF98" s="117"/>
      <c r="BG98" s="117"/>
    </row>
    <row r="99" spans="1:59" x14ac:dyDescent="0.3">
      <c r="A99" s="176"/>
      <c r="B99" s="180"/>
      <c r="C99" s="178"/>
      <c r="D99" s="178"/>
      <c r="E99" s="178"/>
      <c r="F99" s="178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7"/>
      <c r="AH99" s="117"/>
      <c r="AI99" s="117"/>
      <c r="AJ99" s="117"/>
      <c r="AK99" s="117"/>
      <c r="AL99" s="117"/>
      <c r="AM99" s="117"/>
      <c r="AN99" s="117"/>
      <c r="AO99" s="117"/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</row>
    <row r="100" spans="1:59" x14ac:dyDescent="0.3">
      <c r="A100" s="123" t="s">
        <v>1015</v>
      </c>
      <c r="B100" s="138"/>
      <c r="C100" s="126">
        <f>C101</f>
        <v>47.15</v>
      </c>
      <c r="D100" s="126">
        <f t="shared" ref="D100:F100" si="16">D101</f>
        <v>47145.9</v>
      </c>
      <c r="E100" s="126">
        <f t="shared" si="16"/>
        <v>0</v>
      </c>
      <c r="F100" s="126">
        <f t="shared" si="16"/>
        <v>0</v>
      </c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7"/>
      <c r="AH100" s="117"/>
      <c r="AI100" s="117"/>
      <c r="AJ100" s="117"/>
      <c r="AK100" s="117"/>
      <c r="AL100" s="117"/>
      <c r="AM100" s="117"/>
      <c r="AN100" s="117"/>
      <c r="AO100" s="117"/>
      <c r="AP100" s="117"/>
      <c r="AQ100" s="117"/>
      <c r="AR100" s="117"/>
      <c r="AS100" s="117"/>
      <c r="AT100" s="117"/>
      <c r="AU100" s="117"/>
      <c r="AV100" s="117"/>
      <c r="AW100" s="117"/>
      <c r="AX100" s="117"/>
      <c r="AY100" s="117"/>
      <c r="AZ100" s="117"/>
      <c r="BA100" s="117"/>
      <c r="BB100" s="117"/>
      <c r="BC100" s="117"/>
      <c r="BD100" s="117"/>
      <c r="BE100" s="117"/>
      <c r="BF100" s="117"/>
      <c r="BG100" s="117"/>
    </row>
    <row r="101" spans="1:59" ht="168.75" x14ac:dyDescent="0.3">
      <c r="A101" s="139" t="s">
        <v>737</v>
      </c>
      <c r="B101" s="138" t="s">
        <v>1000</v>
      </c>
      <c r="C101" s="152">
        <v>47.15</v>
      </c>
      <c r="D101" s="152">
        <v>47145.9</v>
      </c>
      <c r="E101" s="152"/>
      <c r="F101" s="152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  <c r="AI101" s="117"/>
      <c r="AJ101" s="117"/>
      <c r="AK101" s="117"/>
      <c r="AL101" s="117"/>
      <c r="AM101" s="117"/>
      <c r="AN101" s="117"/>
      <c r="AO101" s="117"/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</row>
    <row r="102" spans="1:59" x14ac:dyDescent="0.3">
      <c r="A102" s="176"/>
      <c r="B102" s="180"/>
      <c r="C102" s="178"/>
      <c r="D102" s="178"/>
      <c r="E102" s="178"/>
      <c r="F102" s="178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  <c r="AI102" s="117"/>
      <c r="AJ102" s="117"/>
      <c r="AK102" s="117"/>
      <c r="AL102" s="117"/>
      <c r="AM102" s="117"/>
      <c r="AN102" s="117"/>
      <c r="AO102" s="117"/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</row>
    <row r="103" spans="1:59" x14ac:dyDescent="0.3">
      <c r="A103" s="176"/>
      <c r="B103" s="180"/>
      <c r="C103" s="178"/>
      <c r="D103" s="178"/>
      <c r="E103" s="178"/>
      <c r="F103" s="178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7"/>
      <c r="AJ103" s="117"/>
      <c r="AK103" s="117"/>
      <c r="AL103" s="117"/>
      <c r="AM103" s="117"/>
      <c r="AN103" s="117"/>
      <c r="AO103" s="117"/>
      <c r="AP103" s="117"/>
      <c r="AQ103" s="117"/>
      <c r="AR103" s="117"/>
      <c r="AS103" s="117"/>
      <c r="AT103" s="117"/>
      <c r="AU103" s="117"/>
      <c r="AV103" s="117"/>
      <c r="AW103" s="117"/>
      <c r="AX103" s="117"/>
      <c r="AY103" s="117"/>
      <c r="AZ103" s="117"/>
      <c r="BA103" s="117"/>
      <c r="BB103" s="117"/>
      <c r="BC103" s="117"/>
      <c r="BD103" s="117"/>
      <c r="BE103" s="117"/>
      <c r="BF103" s="117"/>
      <c r="BG103" s="117"/>
    </row>
    <row r="104" spans="1:59" x14ac:dyDescent="0.3">
      <c r="A104" s="123" t="s">
        <v>1016</v>
      </c>
      <c r="B104" s="138"/>
      <c r="C104" s="126">
        <f>C105+C106</f>
        <v>66.09</v>
      </c>
      <c r="D104" s="126">
        <f t="shared" ref="D104:F104" si="17">D105+D106</f>
        <v>66092.040000000008</v>
      </c>
      <c r="E104" s="126">
        <f t="shared" si="17"/>
        <v>0</v>
      </c>
      <c r="F104" s="126">
        <f t="shared" si="17"/>
        <v>0</v>
      </c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7"/>
      <c r="AH104" s="117"/>
      <c r="AI104" s="117"/>
      <c r="AJ104" s="117"/>
      <c r="AK104" s="117"/>
      <c r="AL104" s="117"/>
      <c r="AM104" s="117"/>
      <c r="AN104" s="117"/>
      <c r="AO104" s="117"/>
      <c r="AP104" s="117"/>
      <c r="AQ104" s="117"/>
      <c r="AR104" s="117"/>
      <c r="AS104" s="117"/>
      <c r="AT104" s="117"/>
      <c r="AU104" s="117"/>
      <c r="AV104" s="117"/>
      <c r="AW104" s="117"/>
      <c r="AX104" s="117"/>
      <c r="AY104" s="117"/>
      <c r="AZ104" s="117"/>
      <c r="BA104" s="117"/>
      <c r="BB104" s="117"/>
      <c r="BC104" s="117"/>
      <c r="BD104" s="117"/>
      <c r="BE104" s="117"/>
      <c r="BF104" s="117"/>
      <c r="BG104" s="117"/>
    </row>
    <row r="105" spans="1:59" ht="168.75" x14ac:dyDescent="0.3">
      <c r="A105" s="139" t="s">
        <v>738</v>
      </c>
      <c r="B105" s="138" t="s">
        <v>1000</v>
      </c>
      <c r="C105" s="152">
        <v>53.1</v>
      </c>
      <c r="D105" s="152">
        <v>53100.41</v>
      </c>
      <c r="E105" s="152"/>
      <c r="F105" s="152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7"/>
      <c r="AH105" s="117"/>
      <c r="AI105" s="117"/>
      <c r="AJ105" s="117"/>
      <c r="AK105" s="117"/>
      <c r="AL105" s="117"/>
      <c r="AM105" s="117"/>
      <c r="AN105" s="117"/>
      <c r="AO105" s="117"/>
      <c r="AP105" s="117"/>
      <c r="AQ105" s="117"/>
      <c r="AR105" s="117"/>
      <c r="AS105" s="117"/>
      <c r="AT105" s="117"/>
      <c r="AU105" s="117"/>
      <c r="AV105" s="117"/>
      <c r="AW105" s="117"/>
      <c r="AX105" s="117"/>
      <c r="AY105" s="117"/>
      <c r="AZ105" s="117"/>
      <c r="BA105" s="117"/>
      <c r="BB105" s="117"/>
      <c r="BC105" s="117"/>
      <c r="BD105" s="117"/>
      <c r="BE105" s="117"/>
      <c r="BF105" s="117"/>
      <c r="BG105" s="117"/>
    </row>
    <row r="106" spans="1:59" x14ac:dyDescent="0.3">
      <c r="A106" s="139" t="s">
        <v>876</v>
      </c>
      <c r="B106" s="140" t="s">
        <v>899</v>
      </c>
      <c r="C106" s="141">
        <v>12.99</v>
      </c>
      <c r="D106" s="141">
        <v>12991.63</v>
      </c>
      <c r="E106" s="141"/>
      <c r="F106" s="141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  <c r="AO106" s="117"/>
      <c r="AP106" s="117"/>
      <c r="AQ106" s="117"/>
      <c r="AR106" s="117"/>
      <c r="AS106" s="117"/>
      <c r="AT106" s="117"/>
      <c r="AU106" s="117"/>
      <c r="AV106" s="117"/>
      <c r="AW106" s="117"/>
      <c r="AX106" s="117"/>
      <c r="AY106" s="117"/>
      <c r="AZ106" s="117"/>
      <c r="BA106" s="117"/>
      <c r="BB106" s="117"/>
      <c r="BC106" s="117"/>
      <c r="BD106" s="117"/>
      <c r="BE106" s="117"/>
      <c r="BF106" s="117"/>
      <c r="BG106" s="117"/>
    </row>
    <row r="107" spans="1:59" x14ac:dyDescent="0.3">
      <c r="A107" s="176"/>
      <c r="B107" s="180"/>
      <c r="C107" s="178"/>
      <c r="D107" s="178"/>
      <c r="E107" s="178"/>
      <c r="F107" s="178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7"/>
      <c r="AH107" s="117"/>
      <c r="AI107" s="117"/>
      <c r="AJ107" s="117"/>
      <c r="AK107" s="117"/>
      <c r="AL107" s="117"/>
      <c r="AM107" s="117"/>
      <c r="AN107" s="117"/>
      <c r="AO107" s="117"/>
      <c r="AP107" s="117"/>
      <c r="AQ107" s="117"/>
      <c r="AR107" s="117"/>
      <c r="AS107" s="117"/>
      <c r="AT107" s="117"/>
      <c r="AU107" s="117"/>
      <c r="AV107" s="117"/>
      <c r="AW107" s="117"/>
      <c r="AX107" s="117"/>
      <c r="AY107" s="117"/>
      <c r="AZ107" s="117"/>
      <c r="BA107" s="117"/>
      <c r="BB107" s="117"/>
      <c r="BC107" s="117"/>
      <c r="BD107" s="117"/>
      <c r="BE107" s="117"/>
      <c r="BF107" s="117"/>
      <c r="BG107" s="117"/>
    </row>
    <row r="108" spans="1:59" x14ac:dyDescent="0.3">
      <c r="A108" s="176"/>
      <c r="B108" s="180"/>
      <c r="C108" s="178"/>
      <c r="D108" s="178"/>
      <c r="E108" s="178"/>
      <c r="F108" s="178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7"/>
      <c r="AH108" s="117"/>
      <c r="AI108" s="117"/>
      <c r="AJ108" s="117"/>
      <c r="AK108" s="117"/>
      <c r="AL108" s="117"/>
      <c r="AM108" s="117"/>
      <c r="AN108" s="117"/>
      <c r="AO108" s="117"/>
      <c r="AP108" s="117"/>
      <c r="AQ108" s="117"/>
      <c r="AR108" s="117"/>
      <c r="AS108" s="117"/>
      <c r="AT108" s="117"/>
      <c r="AU108" s="117"/>
      <c r="AV108" s="117"/>
      <c r="AW108" s="117"/>
      <c r="AX108" s="117"/>
      <c r="AY108" s="117"/>
      <c r="AZ108" s="117"/>
      <c r="BA108" s="117"/>
      <c r="BB108" s="117"/>
      <c r="BC108" s="117"/>
      <c r="BD108" s="117"/>
      <c r="BE108" s="117"/>
      <c r="BF108" s="117"/>
      <c r="BG108" s="117"/>
    </row>
    <row r="109" spans="1:59" x14ac:dyDescent="0.3">
      <c r="A109" s="123" t="s">
        <v>1017</v>
      </c>
      <c r="B109" s="138"/>
      <c r="C109" s="126">
        <f>C110+C111+C112</f>
        <v>44.36</v>
      </c>
      <c r="D109" s="126">
        <f t="shared" ref="D109:F109" si="18">D110+D111+D112</f>
        <v>44363.76</v>
      </c>
      <c r="E109" s="126">
        <f t="shared" si="18"/>
        <v>1070092.08</v>
      </c>
      <c r="F109" s="126">
        <f t="shared" si="18"/>
        <v>0</v>
      </c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  <c r="AD109" s="117"/>
      <c r="AE109" s="117"/>
      <c r="AF109" s="117"/>
      <c r="AG109" s="117"/>
      <c r="AH109" s="117"/>
      <c r="AI109" s="117"/>
      <c r="AJ109" s="117"/>
      <c r="AK109" s="117"/>
      <c r="AL109" s="117"/>
      <c r="AM109" s="117"/>
      <c r="AN109" s="117"/>
      <c r="AO109" s="117"/>
      <c r="AP109" s="117"/>
      <c r="AQ109" s="117"/>
      <c r="AR109" s="117"/>
      <c r="AS109" s="117"/>
      <c r="AT109" s="117"/>
      <c r="AU109" s="117"/>
      <c r="AV109" s="117"/>
      <c r="AW109" s="117"/>
      <c r="AX109" s="117"/>
      <c r="AY109" s="117"/>
      <c r="AZ109" s="117"/>
      <c r="BA109" s="117"/>
      <c r="BB109" s="117"/>
      <c r="BC109" s="117"/>
      <c r="BD109" s="117"/>
      <c r="BE109" s="117"/>
      <c r="BF109" s="117"/>
      <c r="BG109" s="117"/>
    </row>
    <row r="110" spans="1:59" ht="168.75" x14ac:dyDescent="0.3">
      <c r="A110" s="139" t="s">
        <v>1048</v>
      </c>
      <c r="B110" s="138" t="s">
        <v>1000</v>
      </c>
      <c r="C110" s="152">
        <v>44.36</v>
      </c>
      <c r="D110" s="152">
        <v>44363.76</v>
      </c>
      <c r="E110" s="152"/>
      <c r="F110" s="152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7"/>
      <c r="AH110" s="117"/>
      <c r="AI110" s="117"/>
      <c r="AJ110" s="117"/>
      <c r="AK110" s="117"/>
      <c r="AL110" s="117"/>
      <c r="AM110" s="117"/>
      <c r="AN110" s="117"/>
      <c r="AO110" s="117"/>
      <c r="AP110" s="117"/>
      <c r="AQ110" s="117"/>
      <c r="AR110" s="117"/>
      <c r="AS110" s="117"/>
      <c r="AT110" s="117"/>
      <c r="AU110" s="117"/>
      <c r="AV110" s="117"/>
      <c r="AW110" s="117"/>
      <c r="AX110" s="117"/>
      <c r="AY110" s="117"/>
      <c r="AZ110" s="117"/>
      <c r="BA110" s="117"/>
      <c r="BB110" s="117"/>
      <c r="BC110" s="117"/>
      <c r="BD110" s="117"/>
      <c r="BE110" s="117"/>
      <c r="BF110" s="117"/>
      <c r="BG110" s="117"/>
    </row>
    <row r="111" spans="1:59" ht="56.25" x14ac:dyDescent="0.3">
      <c r="A111" s="139" t="s">
        <v>914</v>
      </c>
      <c r="B111" s="140" t="s">
        <v>916</v>
      </c>
      <c r="C111" s="141"/>
      <c r="D111" s="141"/>
      <c r="E111" s="141">
        <v>929592.08</v>
      </c>
      <c r="F111" s="141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7"/>
      <c r="AK111" s="117"/>
      <c r="AL111" s="117"/>
      <c r="AM111" s="117"/>
      <c r="AN111" s="117"/>
      <c r="AO111" s="117"/>
      <c r="AP111" s="117"/>
      <c r="AQ111" s="117"/>
      <c r="AR111" s="117"/>
      <c r="AS111" s="117"/>
      <c r="AT111" s="117"/>
      <c r="AU111" s="117"/>
      <c r="AV111" s="117"/>
      <c r="AW111" s="117"/>
      <c r="AX111" s="117"/>
      <c r="AY111" s="117"/>
      <c r="AZ111" s="117"/>
      <c r="BA111" s="117"/>
      <c r="BB111" s="117"/>
      <c r="BC111" s="117"/>
      <c r="BD111" s="117"/>
      <c r="BE111" s="117"/>
      <c r="BF111" s="117"/>
      <c r="BG111" s="117"/>
    </row>
    <row r="112" spans="1:59" ht="56.25" x14ac:dyDescent="0.3">
      <c r="A112" s="139" t="s">
        <v>915</v>
      </c>
      <c r="B112" s="140" t="s">
        <v>917</v>
      </c>
      <c r="C112" s="141"/>
      <c r="D112" s="141"/>
      <c r="E112" s="141">
        <v>140500</v>
      </c>
      <c r="F112" s="141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7"/>
      <c r="AH112" s="117"/>
      <c r="AI112" s="117"/>
      <c r="AJ112" s="117"/>
      <c r="AK112" s="117"/>
      <c r="AL112" s="117"/>
      <c r="AM112" s="117"/>
      <c r="AN112" s="117"/>
      <c r="AO112" s="117"/>
      <c r="AP112" s="117"/>
      <c r="AQ112" s="117"/>
      <c r="AR112" s="117"/>
      <c r="AS112" s="117"/>
      <c r="AT112" s="117"/>
      <c r="AU112" s="117"/>
      <c r="AV112" s="117"/>
      <c r="AW112" s="117"/>
      <c r="AX112" s="117"/>
      <c r="AY112" s="117"/>
      <c r="AZ112" s="117"/>
      <c r="BA112" s="117"/>
      <c r="BB112" s="117"/>
      <c r="BC112" s="117"/>
      <c r="BD112" s="117"/>
      <c r="BE112" s="117"/>
      <c r="BF112" s="117"/>
      <c r="BG112" s="117"/>
    </row>
    <row r="113" spans="1:59" x14ac:dyDescent="0.3">
      <c r="A113" s="176"/>
      <c r="B113" s="180"/>
      <c r="C113" s="178"/>
      <c r="D113" s="178"/>
      <c r="E113" s="178"/>
      <c r="F113" s="178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  <c r="AD113" s="117"/>
      <c r="AE113" s="117"/>
      <c r="AF113" s="117"/>
      <c r="AG113" s="117"/>
      <c r="AH113" s="117"/>
      <c r="AI113" s="117"/>
      <c r="AJ113" s="117"/>
      <c r="AK113" s="117"/>
      <c r="AL113" s="117"/>
      <c r="AM113" s="117"/>
      <c r="AN113" s="117"/>
      <c r="AO113" s="117"/>
      <c r="AP113" s="117"/>
      <c r="AQ113" s="117"/>
      <c r="AR113" s="117"/>
      <c r="AS113" s="117"/>
      <c r="AT113" s="117"/>
      <c r="AU113" s="117"/>
      <c r="AV113" s="117"/>
      <c r="AW113" s="117"/>
      <c r="AX113" s="117"/>
      <c r="AY113" s="117"/>
      <c r="AZ113" s="117"/>
      <c r="BA113" s="117"/>
      <c r="BB113" s="117"/>
      <c r="BC113" s="117"/>
      <c r="BD113" s="117"/>
      <c r="BE113" s="117"/>
      <c r="BF113" s="117"/>
      <c r="BG113" s="117"/>
    </row>
    <row r="114" spans="1:59" x14ac:dyDescent="0.3">
      <c r="A114" s="176"/>
      <c r="B114" s="180"/>
      <c r="C114" s="178"/>
      <c r="D114" s="178"/>
      <c r="E114" s="178"/>
      <c r="F114" s="178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117"/>
      <c r="AH114" s="117"/>
      <c r="AI114" s="117"/>
      <c r="AJ114" s="117"/>
      <c r="AK114" s="117"/>
      <c r="AL114" s="117"/>
      <c r="AM114" s="117"/>
      <c r="AN114" s="117"/>
      <c r="AO114" s="117"/>
      <c r="AP114" s="117"/>
      <c r="AQ114" s="117"/>
      <c r="AR114" s="117"/>
      <c r="AS114" s="117"/>
      <c r="AT114" s="117"/>
      <c r="AU114" s="117"/>
      <c r="AV114" s="117"/>
      <c r="AW114" s="117"/>
      <c r="AX114" s="117"/>
      <c r="AY114" s="117"/>
      <c r="AZ114" s="117"/>
      <c r="BA114" s="117"/>
      <c r="BB114" s="117"/>
      <c r="BC114" s="117"/>
      <c r="BD114" s="117"/>
      <c r="BE114" s="117"/>
      <c r="BF114" s="117"/>
      <c r="BG114" s="117"/>
    </row>
    <row r="115" spans="1:59" x14ac:dyDescent="0.3">
      <c r="A115" s="143"/>
      <c r="B115" s="144"/>
      <c r="C115" s="129"/>
      <c r="D115" s="129"/>
      <c r="E115" s="130"/>
      <c r="F115" s="130"/>
      <c r="G115" s="117"/>
      <c r="H115" s="117"/>
      <c r="I115" s="117"/>
      <c r="J115" s="117"/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117"/>
      <c r="AL115" s="117"/>
      <c r="AM115" s="117"/>
      <c r="AN115" s="117"/>
      <c r="AO115" s="117"/>
      <c r="AP115" s="117"/>
      <c r="AQ115" s="117"/>
      <c r="AR115" s="117"/>
      <c r="AS115" s="117"/>
      <c r="AT115" s="117"/>
      <c r="AU115" s="117"/>
      <c r="AV115" s="117"/>
      <c r="AW115" s="117"/>
      <c r="AX115" s="117"/>
      <c r="AY115" s="117"/>
      <c r="AZ115" s="117"/>
      <c r="BA115" s="117"/>
      <c r="BB115" s="117"/>
      <c r="BC115" s="117"/>
      <c r="BD115" s="117"/>
      <c r="BE115" s="117"/>
      <c r="BF115" s="117"/>
      <c r="BG115" s="117"/>
    </row>
    <row r="116" spans="1:59" x14ac:dyDescent="0.3">
      <c r="A116" s="143"/>
      <c r="B116" s="144"/>
      <c r="C116" s="129"/>
      <c r="D116" s="129"/>
      <c r="F116" s="129"/>
      <c r="G116" s="117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  <c r="AF116" s="117"/>
      <c r="AG116" s="117"/>
      <c r="AH116" s="117"/>
      <c r="AI116" s="117"/>
      <c r="AJ116" s="117"/>
      <c r="AK116" s="117"/>
      <c r="AL116" s="117"/>
      <c r="AM116" s="117"/>
      <c r="AN116" s="117"/>
      <c r="AO116" s="117"/>
      <c r="AP116" s="117"/>
      <c r="AQ116" s="117"/>
      <c r="AR116" s="117"/>
      <c r="AS116" s="117"/>
      <c r="AT116" s="117"/>
      <c r="AU116" s="117"/>
      <c r="AV116" s="117"/>
      <c r="AW116" s="117"/>
      <c r="AX116" s="117"/>
      <c r="AY116" s="117"/>
      <c r="AZ116" s="117"/>
      <c r="BA116" s="117"/>
      <c r="BB116" s="117"/>
      <c r="BC116" s="117"/>
      <c r="BD116" s="117"/>
      <c r="BE116" s="117"/>
      <c r="BF116" s="117"/>
      <c r="BG116" s="117"/>
    </row>
    <row r="117" spans="1:59" ht="25.5" x14ac:dyDescent="0.35">
      <c r="A117" s="148" t="s">
        <v>543</v>
      </c>
      <c r="B117" s="135"/>
      <c r="C117" s="125">
        <f>C124+C128+C132+C137+C141</f>
        <v>-18540.5</v>
      </c>
      <c r="D117" s="125">
        <f>D124+D128+D132+D137+D141</f>
        <v>-18540499.210000001</v>
      </c>
      <c r="E117" s="125">
        <f>E124+E128+E132+E137+E141</f>
        <v>-2562592.2200000002</v>
      </c>
      <c r="F117" s="125">
        <f>F124+F128+F132+F137+F141</f>
        <v>0</v>
      </c>
      <c r="G117" s="117"/>
      <c r="H117" s="117"/>
      <c r="I117" s="117"/>
      <c r="J117" s="117"/>
      <c r="K117" s="117"/>
      <c r="L117" s="117"/>
      <c r="M117" s="117"/>
      <c r="N117" s="117"/>
      <c r="O117" s="117"/>
      <c r="P117" s="117"/>
      <c r="Q117" s="117"/>
      <c r="R117" s="117"/>
      <c r="S117" s="117"/>
      <c r="T117" s="117"/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  <c r="AF117" s="117"/>
      <c r="AG117" s="117"/>
      <c r="AH117" s="117"/>
      <c r="AI117" s="117"/>
      <c r="AJ117" s="117"/>
      <c r="AK117" s="117"/>
      <c r="AL117" s="117"/>
      <c r="AM117" s="117"/>
      <c r="AN117" s="117"/>
      <c r="AO117" s="117"/>
      <c r="AP117" s="117"/>
      <c r="AQ117" s="117"/>
      <c r="AR117" s="117"/>
      <c r="AS117" s="117"/>
      <c r="AT117" s="117"/>
      <c r="AU117" s="117"/>
      <c r="AV117" s="117"/>
      <c r="AW117" s="117"/>
      <c r="AX117" s="117"/>
      <c r="AY117" s="117"/>
      <c r="AZ117" s="117"/>
      <c r="BA117" s="117"/>
      <c r="BB117" s="117"/>
      <c r="BC117" s="117"/>
      <c r="BD117" s="117"/>
      <c r="BE117" s="117"/>
      <c r="BF117" s="117"/>
      <c r="BG117" s="117"/>
    </row>
    <row r="118" spans="1:59" x14ac:dyDescent="0.3">
      <c r="A118" s="123" t="s">
        <v>539</v>
      </c>
      <c r="B118" s="135"/>
      <c r="C118" s="136"/>
      <c r="D118" s="136"/>
      <c r="E118" s="141"/>
      <c r="F118" s="136"/>
      <c r="G118" s="117"/>
      <c r="H118" s="117"/>
      <c r="I118" s="117"/>
      <c r="J118" s="117"/>
      <c r="K118" s="117"/>
      <c r="L118" s="117"/>
      <c r="M118" s="117"/>
      <c r="N118" s="117"/>
      <c r="O118" s="117"/>
      <c r="P118" s="117"/>
      <c r="Q118" s="117"/>
      <c r="R118" s="117"/>
      <c r="S118" s="117"/>
      <c r="T118" s="117"/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  <c r="AF118" s="117"/>
      <c r="AG118" s="117"/>
      <c r="AH118" s="117"/>
      <c r="AI118" s="117"/>
      <c r="AJ118" s="117"/>
      <c r="AK118" s="117"/>
      <c r="AL118" s="117"/>
      <c r="AM118" s="117"/>
      <c r="AN118" s="117"/>
      <c r="AO118" s="117"/>
      <c r="AP118" s="117"/>
      <c r="AQ118" s="117"/>
      <c r="AR118" s="117"/>
      <c r="AS118" s="117"/>
      <c r="AT118" s="117"/>
      <c r="AU118" s="117"/>
      <c r="AV118" s="117"/>
      <c r="AW118" s="117"/>
      <c r="AX118" s="117"/>
      <c r="AY118" s="117"/>
      <c r="AZ118" s="117"/>
      <c r="BA118" s="117"/>
      <c r="BB118" s="117"/>
      <c r="BC118" s="117"/>
      <c r="BD118" s="117"/>
      <c r="BE118" s="117"/>
      <c r="BF118" s="117"/>
      <c r="BG118" s="117"/>
    </row>
    <row r="119" spans="1:59" x14ac:dyDescent="0.3">
      <c r="A119" s="123" t="s">
        <v>540</v>
      </c>
      <c r="B119" s="135"/>
      <c r="C119" s="136">
        <f>C129+C133+C134+C138</f>
        <v>-17990.5</v>
      </c>
      <c r="D119" s="136">
        <f t="shared" ref="D119:F119" si="19">D129+D133+D134+D138</f>
        <v>-17990499.210000001</v>
      </c>
      <c r="E119" s="136">
        <f t="shared" si="19"/>
        <v>0</v>
      </c>
      <c r="F119" s="136">
        <f t="shared" si="19"/>
        <v>0</v>
      </c>
      <c r="G119" s="117"/>
      <c r="H119" s="117"/>
      <c r="I119" s="117"/>
      <c r="J119" s="117"/>
      <c r="K119" s="117"/>
      <c r="L119" s="117"/>
      <c r="M119" s="117"/>
      <c r="N119" s="117"/>
      <c r="O119" s="117"/>
      <c r="P119" s="117"/>
      <c r="Q119" s="117"/>
      <c r="R119" s="117"/>
      <c r="S119" s="117"/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7"/>
      <c r="AH119" s="117"/>
      <c r="AI119" s="117"/>
      <c r="AJ119" s="117"/>
      <c r="AK119" s="117"/>
      <c r="AL119" s="117"/>
      <c r="AM119" s="117"/>
      <c r="AN119" s="117"/>
      <c r="AO119" s="117"/>
      <c r="AP119" s="117"/>
      <c r="AQ119" s="117"/>
      <c r="AR119" s="117"/>
      <c r="AS119" s="117"/>
      <c r="AT119" s="117"/>
      <c r="AU119" s="117"/>
      <c r="AV119" s="117"/>
      <c r="AW119" s="117"/>
      <c r="AX119" s="117"/>
      <c r="AY119" s="117"/>
      <c r="AZ119" s="117"/>
      <c r="BA119" s="117"/>
      <c r="BB119" s="117"/>
      <c r="BC119" s="117"/>
      <c r="BD119" s="117"/>
      <c r="BE119" s="117"/>
      <c r="BF119" s="117"/>
      <c r="BG119" s="117"/>
    </row>
    <row r="120" spans="1:59" x14ac:dyDescent="0.3">
      <c r="A120" s="123" t="s">
        <v>541</v>
      </c>
      <c r="B120" s="135"/>
      <c r="C120" s="136">
        <v>0</v>
      </c>
      <c r="D120" s="136">
        <v>0</v>
      </c>
      <c r="E120" s="136">
        <v>0</v>
      </c>
      <c r="F120" s="136">
        <v>0</v>
      </c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  <c r="AF120" s="117"/>
      <c r="AG120" s="117"/>
      <c r="AH120" s="117"/>
      <c r="AI120" s="117"/>
      <c r="AJ120" s="117"/>
      <c r="AK120" s="117"/>
      <c r="AL120" s="117"/>
      <c r="AM120" s="117"/>
      <c r="AN120" s="117"/>
      <c r="AO120" s="117"/>
      <c r="AP120" s="117"/>
      <c r="AQ120" s="117"/>
      <c r="AR120" s="117"/>
      <c r="AS120" s="117"/>
      <c r="AT120" s="117"/>
      <c r="AU120" s="117"/>
      <c r="AV120" s="117"/>
      <c r="AW120" s="117"/>
      <c r="AX120" s="117"/>
      <c r="AY120" s="117"/>
      <c r="AZ120" s="117"/>
      <c r="BA120" s="117"/>
      <c r="BB120" s="117"/>
      <c r="BC120" s="117"/>
      <c r="BD120" s="117"/>
      <c r="BE120" s="117"/>
      <c r="BF120" s="117"/>
      <c r="BG120" s="117"/>
    </row>
    <row r="121" spans="1:59" x14ac:dyDescent="0.3">
      <c r="A121" s="123" t="s">
        <v>542</v>
      </c>
      <c r="B121" s="135"/>
      <c r="C121" s="136">
        <f>C125</f>
        <v>-550</v>
      </c>
      <c r="D121" s="136">
        <f t="shared" ref="D121:F121" si="20">D125</f>
        <v>-550000</v>
      </c>
      <c r="E121" s="136">
        <f t="shared" si="20"/>
        <v>0</v>
      </c>
      <c r="F121" s="136">
        <f t="shared" si="20"/>
        <v>0</v>
      </c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17"/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  <c r="AF121" s="117"/>
      <c r="AG121" s="117"/>
      <c r="AH121" s="117"/>
      <c r="AI121" s="117"/>
      <c r="AJ121" s="117"/>
      <c r="AK121" s="117"/>
      <c r="AL121" s="117"/>
      <c r="AM121" s="117"/>
      <c r="AN121" s="117"/>
      <c r="AO121" s="117"/>
      <c r="AP121" s="117"/>
      <c r="AQ121" s="117"/>
      <c r="AR121" s="117"/>
      <c r="AS121" s="117"/>
      <c r="AT121" s="117"/>
      <c r="AU121" s="117"/>
      <c r="AV121" s="117"/>
      <c r="AW121" s="117"/>
      <c r="AX121" s="117"/>
      <c r="AY121" s="117"/>
      <c r="AZ121" s="117"/>
      <c r="BA121" s="117"/>
      <c r="BB121" s="117"/>
      <c r="BC121" s="117"/>
      <c r="BD121" s="117"/>
      <c r="BE121" s="117"/>
      <c r="BF121" s="117"/>
      <c r="BG121" s="117"/>
    </row>
    <row r="122" spans="1:59" x14ac:dyDescent="0.3">
      <c r="D122" s="129"/>
      <c r="F122" s="129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7"/>
      <c r="R122" s="117"/>
      <c r="S122" s="117"/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  <c r="AF122" s="117"/>
      <c r="AG122" s="117"/>
      <c r="AH122" s="117"/>
      <c r="AI122" s="117"/>
      <c r="AJ122" s="117"/>
      <c r="AK122" s="117"/>
      <c r="AL122" s="117"/>
      <c r="AM122" s="117"/>
      <c r="AN122" s="117"/>
      <c r="AO122" s="117"/>
      <c r="AP122" s="117"/>
      <c r="AQ122" s="117"/>
      <c r="AR122" s="117"/>
      <c r="AS122" s="117"/>
      <c r="AT122" s="117"/>
      <c r="AU122" s="117"/>
      <c r="AV122" s="117"/>
      <c r="AW122" s="117"/>
      <c r="AX122" s="117"/>
      <c r="AY122" s="117"/>
      <c r="AZ122" s="117"/>
      <c r="BA122" s="117"/>
      <c r="BB122" s="117"/>
      <c r="BC122" s="117"/>
      <c r="BD122" s="117"/>
      <c r="BE122" s="117"/>
      <c r="BF122" s="117"/>
      <c r="BG122" s="117"/>
    </row>
    <row r="123" spans="1:59" x14ac:dyDescent="0.3">
      <c r="A123" s="143"/>
      <c r="B123" s="3"/>
      <c r="C123" s="129"/>
      <c r="D123" s="129"/>
      <c r="F123" s="129"/>
      <c r="G123" s="117"/>
      <c r="H123" s="117"/>
      <c r="I123" s="117"/>
      <c r="J123" s="117"/>
      <c r="K123" s="117"/>
      <c r="L123" s="117"/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  <c r="AF123" s="117"/>
      <c r="AG123" s="117"/>
      <c r="AH123" s="117"/>
      <c r="AI123" s="117"/>
      <c r="AJ123" s="117"/>
      <c r="AK123" s="117"/>
      <c r="AL123" s="117"/>
      <c r="AM123" s="117"/>
      <c r="AN123" s="117"/>
      <c r="AO123" s="117"/>
      <c r="AP123" s="117"/>
      <c r="AQ123" s="117"/>
      <c r="AR123" s="117"/>
      <c r="AS123" s="117"/>
      <c r="AT123" s="117"/>
      <c r="AU123" s="117"/>
      <c r="AV123" s="117"/>
      <c r="AW123" s="117"/>
      <c r="AX123" s="117"/>
      <c r="AY123" s="117"/>
      <c r="AZ123" s="117"/>
      <c r="BA123" s="117"/>
      <c r="BB123" s="117"/>
      <c r="BC123" s="117"/>
      <c r="BD123" s="117"/>
      <c r="BE123" s="117"/>
      <c r="BF123" s="117"/>
      <c r="BG123" s="117"/>
    </row>
    <row r="124" spans="1:59" x14ac:dyDescent="0.3">
      <c r="A124" s="123" t="s">
        <v>608</v>
      </c>
      <c r="B124" s="140"/>
      <c r="C124" s="126">
        <f>C125</f>
        <v>-550</v>
      </c>
      <c r="D124" s="126">
        <f t="shared" ref="D124:F124" si="21">D125</f>
        <v>-550000</v>
      </c>
      <c r="E124" s="126">
        <f t="shared" si="21"/>
        <v>0</v>
      </c>
      <c r="F124" s="126">
        <f t="shared" si="21"/>
        <v>0</v>
      </c>
      <c r="G124" s="117"/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17"/>
      <c r="AH124" s="117"/>
      <c r="AI124" s="117"/>
      <c r="AJ124" s="117"/>
      <c r="AK124" s="117"/>
      <c r="AL124" s="117"/>
      <c r="AM124" s="117"/>
      <c r="AN124" s="117"/>
      <c r="AO124" s="117"/>
      <c r="AP124" s="117"/>
      <c r="AQ124" s="117"/>
      <c r="AR124" s="117"/>
      <c r="AS124" s="117"/>
      <c r="AT124" s="117"/>
      <c r="AU124" s="117"/>
      <c r="AV124" s="117"/>
      <c r="AW124" s="117"/>
      <c r="AX124" s="117"/>
      <c r="AY124" s="117"/>
      <c r="AZ124" s="117"/>
      <c r="BA124" s="117"/>
      <c r="BB124" s="117"/>
      <c r="BC124" s="117"/>
      <c r="BD124" s="117"/>
      <c r="BE124" s="117"/>
      <c r="BF124" s="117"/>
      <c r="BG124" s="117"/>
    </row>
    <row r="125" spans="1:59" ht="56.25" x14ac:dyDescent="0.3">
      <c r="A125" s="139" t="s">
        <v>550</v>
      </c>
      <c r="B125" s="138" t="s">
        <v>1021</v>
      </c>
      <c r="C125" s="141">
        <v>-550</v>
      </c>
      <c r="D125" s="141">
        <v>-550000</v>
      </c>
      <c r="E125" s="141"/>
      <c r="F125" s="141"/>
      <c r="G125" s="117"/>
      <c r="H125" s="117"/>
      <c r="I125" s="117"/>
      <c r="J125" s="117"/>
      <c r="K125" s="117"/>
      <c r="L125" s="117"/>
      <c r="M125" s="117"/>
      <c r="N125" s="117"/>
      <c r="O125" s="117"/>
      <c r="P125" s="117"/>
      <c r="Q125" s="117"/>
      <c r="R125" s="117"/>
      <c r="S125" s="117"/>
      <c r="T125" s="117"/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  <c r="AF125" s="117"/>
      <c r="AG125" s="117"/>
      <c r="AH125" s="117"/>
      <c r="AI125" s="117"/>
      <c r="AJ125" s="117"/>
      <c r="AK125" s="117"/>
      <c r="AL125" s="117"/>
      <c r="AM125" s="117"/>
      <c r="AN125" s="117"/>
      <c r="AO125" s="117"/>
      <c r="AP125" s="117"/>
      <c r="AQ125" s="117"/>
      <c r="AR125" s="117"/>
      <c r="AS125" s="117"/>
      <c r="AT125" s="117"/>
      <c r="AU125" s="117"/>
      <c r="AV125" s="117"/>
      <c r="AW125" s="117"/>
      <c r="AX125" s="117"/>
      <c r="AY125" s="117"/>
      <c r="AZ125" s="117"/>
      <c r="BA125" s="117"/>
      <c r="BB125" s="117"/>
      <c r="BC125" s="117"/>
      <c r="BD125" s="117"/>
      <c r="BE125" s="117"/>
      <c r="BF125" s="117"/>
      <c r="BG125" s="117"/>
    </row>
    <row r="126" spans="1:59" x14ac:dyDescent="0.3">
      <c r="A126" s="143"/>
      <c r="B126" s="149"/>
      <c r="C126" s="129"/>
      <c r="D126" s="129"/>
      <c r="F126" s="129"/>
      <c r="G126" s="117"/>
      <c r="H126" s="117"/>
      <c r="I126" s="117"/>
      <c r="J126" s="117"/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  <c r="AF126" s="117"/>
      <c r="AG126" s="117"/>
      <c r="AH126" s="117"/>
      <c r="AI126" s="117"/>
      <c r="AJ126" s="117"/>
      <c r="AK126" s="117"/>
      <c r="AL126" s="117"/>
      <c r="AM126" s="117"/>
      <c r="AN126" s="117"/>
      <c r="AO126" s="117"/>
      <c r="AP126" s="117"/>
      <c r="AQ126" s="117"/>
      <c r="AR126" s="117"/>
      <c r="AS126" s="117"/>
      <c r="AT126" s="117"/>
      <c r="AU126" s="117"/>
      <c r="AV126" s="117"/>
      <c r="AW126" s="117"/>
      <c r="AX126" s="117"/>
      <c r="AY126" s="117"/>
      <c r="AZ126" s="117"/>
      <c r="BA126" s="117"/>
      <c r="BB126" s="117"/>
      <c r="BC126" s="117"/>
      <c r="BD126" s="117"/>
      <c r="BE126" s="117"/>
      <c r="BF126" s="117"/>
      <c r="BG126" s="117"/>
    </row>
    <row r="127" spans="1:59" x14ac:dyDescent="0.3">
      <c r="A127" s="143"/>
      <c r="B127" s="3"/>
      <c r="C127" s="129"/>
      <c r="D127" s="129"/>
      <c r="F127" s="129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  <c r="AF127" s="117"/>
      <c r="AG127" s="117"/>
      <c r="AH127" s="117"/>
      <c r="AI127" s="117"/>
      <c r="AJ127" s="117"/>
      <c r="AK127" s="117"/>
      <c r="AL127" s="117"/>
      <c r="AM127" s="117"/>
      <c r="AN127" s="117"/>
      <c r="AO127" s="117"/>
      <c r="AP127" s="117"/>
      <c r="AQ127" s="117"/>
      <c r="AR127" s="117"/>
      <c r="AS127" s="117"/>
      <c r="AT127" s="117"/>
      <c r="AU127" s="117"/>
      <c r="AV127" s="117"/>
      <c r="AW127" s="117"/>
      <c r="AX127" s="117"/>
      <c r="AY127" s="117"/>
      <c r="AZ127" s="117"/>
      <c r="BA127" s="117"/>
      <c r="BB127" s="117"/>
      <c r="BC127" s="117"/>
      <c r="BD127" s="117"/>
      <c r="BE127" s="117"/>
      <c r="BF127" s="117"/>
      <c r="BG127" s="117"/>
    </row>
    <row r="128" spans="1:59" x14ac:dyDescent="0.3">
      <c r="A128" s="123" t="s">
        <v>830</v>
      </c>
      <c r="B128" s="138"/>
      <c r="C128" s="126">
        <f>C129</f>
        <v>-2285.9699999999998</v>
      </c>
      <c r="D128" s="126">
        <f t="shared" ref="D128:F128" si="22">D129</f>
        <v>-2285966</v>
      </c>
      <c r="E128" s="126">
        <f t="shared" si="22"/>
        <v>0</v>
      </c>
      <c r="F128" s="126">
        <f t="shared" si="22"/>
        <v>0</v>
      </c>
      <c r="G128" s="117"/>
      <c r="H128" s="117"/>
      <c r="I128" s="117"/>
      <c r="J128" s="117"/>
      <c r="K128" s="117"/>
      <c r="L128" s="117"/>
      <c r="M128" s="117"/>
      <c r="N128" s="117"/>
      <c r="O128" s="117"/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  <c r="AF128" s="117"/>
      <c r="AG128" s="117"/>
      <c r="AH128" s="117"/>
      <c r="AI128" s="117"/>
      <c r="AJ128" s="117"/>
      <c r="AK128" s="117"/>
      <c r="AL128" s="117"/>
      <c r="AM128" s="117"/>
      <c r="AN128" s="117"/>
      <c r="AO128" s="117"/>
      <c r="AP128" s="117"/>
      <c r="AQ128" s="117"/>
      <c r="AR128" s="117"/>
      <c r="AS128" s="117"/>
      <c r="AT128" s="117"/>
      <c r="AU128" s="117"/>
      <c r="AV128" s="117"/>
      <c r="AW128" s="117"/>
      <c r="AX128" s="117"/>
      <c r="AY128" s="117"/>
      <c r="AZ128" s="117"/>
      <c r="BA128" s="117"/>
      <c r="BB128" s="117"/>
      <c r="BC128" s="117"/>
      <c r="BD128" s="117"/>
      <c r="BE128" s="117"/>
      <c r="BF128" s="117"/>
      <c r="BG128" s="117"/>
    </row>
    <row r="129" spans="1:59" ht="112.5" x14ac:dyDescent="0.3">
      <c r="A129" s="139" t="s">
        <v>799</v>
      </c>
      <c r="B129" s="140" t="s">
        <v>831</v>
      </c>
      <c r="C129" s="141">
        <v>-2285.9699999999998</v>
      </c>
      <c r="D129" s="141">
        <v>-2285966</v>
      </c>
      <c r="E129" s="141"/>
      <c r="F129" s="141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  <c r="AF129" s="117"/>
      <c r="AG129" s="117"/>
      <c r="AH129" s="117"/>
      <c r="AI129" s="117"/>
      <c r="AJ129" s="117"/>
      <c r="AK129" s="117"/>
      <c r="AL129" s="117"/>
      <c r="AM129" s="117"/>
      <c r="AN129" s="117"/>
      <c r="AO129" s="117"/>
      <c r="AP129" s="117"/>
      <c r="AQ129" s="117"/>
      <c r="AR129" s="117"/>
      <c r="AS129" s="117"/>
      <c r="AT129" s="117"/>
      <c r="AU129" s="117"/>
      <c r="AV129" s="117"/>
      <c r="AW129" s="117"/>
      <c r="AX129" s="117"/>
      <c r="AY129" s="117"/>
      <c r="AZ129" s="117"/>
      <c r="BA129" s="117"/>
      <c r="BB129" s="117"/>
      <c r="BC129" s="117"/>
      <c r="BD129" s="117"/>
      <c r="BE129" s="117"/>
      <c r="BF129" s="117"/>
      <c r="BG129" s="117"/>
    </row>
    <row r="130" spans="1:59" x14ac:dyDescent="0.3">
      <c r="A130" s="143"/>
      <c r="B130" s="3"/>
      <c r="C130" s="129"/>
      <c r="D130" s="129"/>
      <c r="F130" s="129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  <c r="AF130" s="117"/>
      <c r="AG130" s="117"/>
      <c r="AH130" s="117"/>
      <c r="AI130" s="117"/>
      <c r="AJ130" s="117"/>
      <c r="AK130" s="117"/>
      <c r="AL130" s="117"/>
      <c r="AM130" s="117"/>
      <c r="AN130" s="117"/>
      <c r="AO130" s="117"/>
      <c r="AP130" s="117"/>
      <c r="AQ130" s="117"/>
      <c r="AR130" s="117"/>
      <c r="AS130" s="117"/>
      <c r="AT130" s="117"/>
      <c r="AU130" s="117"/>
      <c r="AV130" s="117"/>
      <c r="AW130" s="117"/>
      <c r="AX130" s="117"/>
      <c r="AY130" s="117"/>
      <c r="AZ130" s="117"/>
      <c r="BA130" s="117"/>
      <c r="BB130" s="117"/>
      <c r="BC130" s="117"/>
      <c r="BD130" s="117"/>
      <c r="BE130" s="117"/>
      <c r="BF130" s="117"/>
      <c r="BG130" s="117"/>
    </row>
    <row r="131" spans="1:59" x14ac:dyDescent="0.3">
      <c r="A131" s="143"/>
      <c r="B131" s="3"/>
      <c r="C131" s="129"/>
      <c r="D131" s="129"/>
      <c r="F131" s="129"/>
      <c r="G131" s="117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  <c r="AF131" s="117"/>
      <c r="AG131" s="117"/>
      <c r="AH131" s="117"/>
      <c r="AI131" s="117"/>
      <c r="AJ131" s="117"/>
      <c r="AK131" s="117"/>
      <c r="AL131" s="117"/>
      <c r="AM131" s="117"/>
      <c r="AN131" s="117"/>
      <c r="AO131" s="117"/>
      <c r="AP131" s="117"/>
      <c r="AQ131" s="117"/>
      <c r="AR131" s="117"/>
      <c r="AS131" s="117"/>
      <c r="AT131" s="117"/>
      <c r="AU131" s="117"/>
      <c r="AV131" s="117"/>
      <c r="AW131" s="117"/>
      <c r="AX131" s="117"/>
      <c r="AY131" s="117"/>
      <c r="AZ131" s="117"/>
      <c r="BA131" s="117"/>
      <c r="BB131" s="117"/>
      <c r="BC131" s="117"/>
      <c r="BD131" s="117"/>
      <c r="BE131" s="117"/>
      <c r="BF131" s="117"/>
      <c r="BG131" s="117"/>
    </row>
    <row r="132" spans="1:59" x14ac:dyDescent="0.3">
      <c r="A132" s="123" t="s">
        <v>1024</v>
      </c>
      <c r="B132" s="138"/>
      <c r="C132" s="126">
        <f>C133+C134</f>
        <v>-15430.17</v>
      </c>
      <c r="D132" s="126">
        <f t="shared" ref="D132:F132" si="23">D133+D134</f>
        <v>-15430173.279999999</v>
      </c>
      <c r="E132" s="126">
        <f t="shared" si="23"/>
        <v>0</v>
      </c>
      <c r="F132" s="126">
        <f t="shared" si="23"/>
        <v>0</v>
      </c>
      <c r="G132" s="117"/>
      <c r="H132" s="117"/>
      <c r="I132" s="117"/>
      <c r="J132" s="117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7"/>
      <c r="AI132" s="117"/>
      <c r="AJ132" s="117"/>
      <c r="AK132" s="117"/>
      <c r="AL132" s="117"/>
      <c r="AM132" s="117"/>
      <c r="AN132" s="117"/>
      <c r="AO132" s="117"/>
      <c r="AP132" s="117"/>
      <c r="AQ132" s="117"/>
      <c r="AR132" s="117"/>
      <c r="AS132" s="117"/>
      <c r="AT132" s="117"/>
      <c r="AU132" s="117"/>
      <c r="AV132" s="117"/>
      <c r="AW132" s="117"/>
      <c r="AX132" s="117"/>
      <c r="AY132" s="117"/>
      <c r="AZ132" s="117"/>
      <c r="BA132" s="117"/>
      <c r="BB132" s="117"/>
      <c r="BC132" s="117"/>
      <c r="BD132" s="117"/>
      <c r="BE132" s="117"/>
      <c r="BF132" s="117"/>
      <c r="BG132" s="117"/>
    </row>
    <row r="133" spans="1:59" ht="37.5" x14ac:dyDescent="0.3">
      <c r="A133" s="139" t="s">
        <v>800</v>
      </c>
      <c r="B133" s="173" t="s">
        <v>1010</v>
      </c>
      <c r="C133" s="152">
        <v>-11076.34</v>
      </c>
      <c r="D133" s="152">
        <v>-11076337.279999999</v>
      </c>
      <c r="E133" s="152"/>
      <c r="F133" s="152"/>
      <c r="G133" s="117"/>
      <c r="H133" s="117"/>
      <c r="I133" s="117"/>
      <c r="J133" s="117"/>
      <c r="K133" s="117"/>
      <c r="L133" s="117"/>
      <c r="M133" s="117"/>
      <c r="N133" s="117"/>
      <c r="O133" s="117"/>
      <c r="P133" s="117"/>
      <c r="Q133" s="117"/>
      <c r="R133" s="117"/>
      <c r="S133" s="117"/>
      <c r="T133" s="117"/>
      <c r="U133" s="117"/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/>
      <c r="AF133" s="117"/>
      <c r="AG133" s="117"/>
      <c r="AH133" s="117"/>
      <c r="AI133" s="117"/>
      <c r="AJ133" s="117"/>
      <c r="AK133" s="117"/>
      <c r="AL133" s="117"/>
      <c r="AM133" s="117"/>
      <c r="AN133" s="117"/>
      <c r="AO133" s="117"/>
      <c r="AP133" s="117"/>
      <c r="AQ133" s="117"/>
      <c r="AR133" s="117"/>
      <c r="AS133" s="117"/>
      <c r="AT133" s="117"/>
      <c r="AU133" s="117"/>
      <c r="AV133" s="117"/>
      <c r="AW133" s="117"/>
      <c r="AX133" s="117"/>
      <c r="AY133" s="117"/>
      <c r="AZ133" s="117"/>
      <c r="BA133" s="117"/>
      <c r="BB133" s="117"/>
      <c r="BC133" s="117"/>
      <c r="BD133" s="117"/>
      <c r="BE133" s="117"/>
      <c r="BF133" s="117"/>
      <c r="BG133" s="117"/>
    </row>
    <row r="134" spans="1:59" ht="56.25" x14ac:dyDescent="0.3">
      <c r="A134" s="139" t="s">
        <v>867</v>
      </c>
      <c r="B134" s="138" t="s">
        <v>1020</v>
      </c>
      <c r="C134" s="141">
        <v>-4353.83</v>
      </c>
      <c r="D134" s="141">
        <v>-4353836</v>
      </c>
      <c r="E134" s="141"/>
      <c r="F134" s="141"/>
      <c r="G134" s="117"/>
      <c r="H134" s="117"/>
      <c r="I134" s="117"/>
      <c r="J134" s="117"/>
      <c r="K134" s="117"/>
      <c r="L134" s="117"/>
      <c r="M134" s="117"/>
      <c r="N134" s="117"/>
      <c r="O134" s="117"/>
      <c r="P134" s="117"/>
      <c r="Q134" s="117"/>
      <c r="R134" s="117"/>
      <c r="S134" s="117"/>
      <c r="T134" s="117"/>
      <c r="U134" s="117"/>
      <c r="V134" s="117"/>
      <c r="W134" s="117"/>
      <c r="X134" s="117"/>
      <c r="Y134" s="117"/>
      <c r="Z134" s="117"/>
      <c r="AA134" s="117"/>
      <c r="AB134" s="117"/>
      <c r="AC134" s="117"/>
      <c r="AD134" s="117"/>
      <c r="AE134" s="117"/>
      <c r="AF134" s="117"/>
      <c r="AG134" s="117"/>
      <c r="AH134" s="117"/>
      <c r="AI134" s="117"/>
      <c r="AJ134" s="117"/>
      <c r="AK134" s="117"/>
      <c r="AL134" s="117"/>
      <c r="AM134" s="117"/>
      <c r="AN134" s="117"/>
      <c r="AO134" s="117"/>
      <c r="AP134" s="117"/>
      <c r="AQ134" s="117"/>
      <c r="AR134" s="117"/>
      <c r="AS134" s="117"/>
      <c r="AT134" s="117"/>
      <c r="AU134" s="117"/>
      <c r="AV134" s="117"/>
      <c r="AW134" s="117"/>
      <c r="AX134" s="117"/>
      <c r="AY134" s="117"/>
      <c r="AZ134" s="117"/>
      <c r="BA134" s="117"/>
      <c r="BB134" s="117"/>
      <c r="BC134" s="117"/>
      <c r="BD134" s="117"/>
      <c r="BE134" s="117"/>
      <c r="BF134" s="117"/>
      <c r="BG134" s="117"/>
    </row>
    <row r="135" spans="1:59" x14ac:dyDescent="0.3">
      <c r="A135" s="176"/>
      <c r="B135" s="177"/>
      <c r="C135" s="178"/>
      <c r="D135" s="178"/>
      <c r="E135" s="178"/>
      <c r="F135" s="178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  <c r="R135" s="117"/>
      <c r="S135" s="117"/>
      <c r="T135" s="117"/>
      <c r="U135" s="117"/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/>
      <c r="AF135" s="117"/>
      <c r="AG135" s="117"/>
      <c r="AH135" s="117"/>
      <c r="AI135" s="117"/>
      <c r="AJ135" s="117"/>
      <c r="AK135" s="117"/>
      <c r="AL135" s="117"/>
      <c r="AM135" s="117"/>
      <c r="AN135" s="117"/>
      <c r="AO135" s="117"/>
      <c r="AP135" s="117"/>
      <c r="AQ135" s="117"/>
      <c r="AR135" s="117"/>
      <c r="AS135" s="117"/>
      <c r="AT135" s="117"/>
      <c r="AU135" s="117"/>
      <c r="AV135" s="117"/>
      <c r="AW135" s="117"/>
      <c r="AX135" s="117"/>
      <c r="AY135" s="117"/>
      <c r="AZ135" s="117"/>
      <c r="BA135" s="117"/>
      <c r="BB135" s="117"/>
      <c r="BC135" s="117"/>
      <c r="BD135" s="117"/>
      <c r="BE135" s="117"/>
      <c r="BF135" s="117"/>
      <c r="BG135" s="117"/>
    </row>
    <row r="136" spans="1:59" x14ac:dyDescent="0.3">
      <c r="A136" s="176"/>
      <c r="B136" s="177"/>
      <c r="C136" s="178"/>
      <c r="D136" s="178"/>
      <c r="E136" s="178"/>
      <c r="F136" s="178"/>
      <c r="G136" s="117"/>
      <c r="H136" s="117"/>
      <c r="I136" s="117"/>
      <c r="J136" s="117"/>
      <c r="K136" s="117"/>
      <c r="L136" s="117"/>
      <c r="M136" s="117"/>
      <c r="N136" s="117"/>
      <c r="O136" s="117"/>
      <c r="P136" s="117"/>
      <c r="Q136" s="117"/>
      <c r="R136" s="117"/>
      <c r="S136" s="117"/>
      <c r="T136" s="117"/>
      <c r="U136" s="117"/>
      <c r="V136" s="117"/>
      <c r="W136" s="117"/>
      <c r="X136" s="117"/>
      <c r="Y136" s="117"/>
      <c r="Z136" s="117"/>
      <c r="AA136" s="117"/>
      <c r="AB136" s="117"/>
      <c r="AC136" s="117"/>
      <c r="AD136" s="117"/>
      <c r="AE136" s="117"/>
      <c r="AF136" s="117"/>
      <c r="AG136" s="117"/>
      <c r="AH136" s="117"/>
      <c r="AI136" s="117"/>
      <c r="AJ136" s="117"/>
      <c r="AK136" s="117"/>
      <c r="AL136" s="117"/>
      <c r="AM136" s="117"/>
      <c r="AN136" s="117"/>
      <c r="AO136" s="117"/>
      <c r="AP136" s="117"/>
      <c r="AQ136" s="117"/>
      <c r="AR136" s="117"/>
      <c r="AS136" s="117"/>
      <c r="AT136" s="117"/>
      <c r="AU136" s="117"/>
      <c r="AV136" s="117"/>
      <c r="AW136" s="117"/>
      <c r="AX136" s="117"/>
      <c r="AY136" s="117"/>
      <c r="AZ136" s="117"/>
      <c r="BA136" s="117"/>
      <c r="BB136" s="117"/>
      <c r="BC136" s="117"/>
      <c r="BD136" s="117"/>
      <c r="BE136" s="117"/>
      <c r="BF136" s="117"/>
      <c r="BG136" s="117"/>
    </row>
    <row r="137" spans="1:59" x14ac:dyDescent="0.3">
      <c r="A137" s="123" t="s">
        <v>1025</v>
      </c>
      <c r="B137" s="138"/>
      <c r="C137" s="126">
        <f>C138</f>
        <v>-274.36</v>
      </c>
      <c r="D137" s="126">
        <f t="shared" ref="D137:F137" si="24">D138</f>
        <v>-274359.93</v>
      </c>
      <c r="E137" s="126">
        <f t="shared" si="24"/>
        <v>0</v>
      </c>
      <c r="F137" s="126">
        <f t="shared" si="24"/>
        <v>0</v>
      </c>
      <c r="G137" s="117"/>
      <c r="H137" s="117"/>
      <c r="I137" s="117"/>
      <c r="J137" s="117"/>
      <c r="K137" s="117"/>
      <c r="L137" s="117"/>
      <c r="M137" s="117"/>
      <c r="N137" s="117"/>
      <c r="O137" s="117"/>
      <c r="P137" s="117"/>
      <c r="Q137" s="117"/>
      <c r="R137" s="117"/>
      <c r="S137" s="117"/>
      <c r="T137" s="117"/>
      <c r="U137" s="117"/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/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/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/>
      <c r="AZ137" s="117"/>
      <c r="BA137" s="117"/>
      <c r="BB137" s="117"/>
      <c r="BC137" s="117"/>
      <c r="BD137" s="117"/>
      <c r="BE137" s="117"/>
      <c r="BF137" s="117"/>
      <c r="BG137" s="117"/>
    </row>
    <row r="138" spans="1:59" ht="75" x14ac:dyDescent="0.3">
      <c r="A138" s="139" t="s">
        <v>860</v>
      </c>
      <c r="B138" s="173" t="s">
        <v>861</v>
      </c>
      <c r="C138" s="141">
        <v>-274.36</v>
      </c>
      <c r="D138" s="141">
        <v>-274359.93</v>
      </c>
      <c r="E138" s="141"/>
      <c r="F138" s="141"/>
      <c r="G138" s="117"/>
      <c r="H138" s="117"/>
      <c r="I138" s="117"/>
      <c r="J138" s="117"/>
      <c r="K138" s="117"/>
      <c r="L138" s="117"/>
      <c r="M138" s="117"/>
      <c r="N138" s="117"/>
      <c r="O138" s="117"/>
      <c r="P138" s="117"/>
      <c r="Q138" s="117"/>
      <c r="R138" s="117"/>
      <c r="S138" s="117"/>
      <c r="T138" s="117"/>
      <c r="U138" s="117"/>
      <c r="V138" s="117"/>
      <c r="W138" s="117"/>
      <c r="X138" s="117"/>
      <c r="Y138" s="117"/>
      <c r="Z138" s="117"/>
      <c r="AA138" s="117"/>
      <c r="AB138" s="117"/>
      <c r="AC138" s="117"/>
      <c r="AD138" s="117"/>
      <c r="AE138" s="117"/>
      <c r="AF138" s="117"/>
      <c r="AG138" s="117"/>
      <c r="AH138" s="117"/>
      <c r="AI138" s="117"/>
      <c r="AJ138" s="117"/>
      <c r="AK138" s="117"/>
      <c r="AL138" s="117"/>
      <c r="AM138" s="117"/>
      <c r="AN138" s="117"/>
      <c r="AO138" s="117"/>
      <c r="AP138" s="117"/>
      <c r="AQ138" s="117"/>
      <c r="AR138" s="117"/>
      <c r="AS138" s="117"/>
      <c r="AT138" s="117"/>
      <c r="AU138" s="117"/>
      <c r="AV138" s="117"/>
      <c r="AW138" s="117"/>
      <c r="AX138" s="117"/>
      <c r="AY138" s="117"/>
      <c r="AZ138" s="117"/>
      <c r="BA138" s="117"/>
      <c r="BB138" s="117"/>
      <c r="BC138" s="117"/>
      <c r="BD138" s="117"/>
      <c r="BE138" s="117"/>
      <c r="BF138" s="117"/>
      <c r="BG138" s="117"/>
    </row>
    <row r="139" spans="1:59" x14ac:dyDescent="0.3">
      <c r="A139" s="176"/>
      <c r="B139" s="177"/>
      <c r="C139" s="178"/>
      <c r="D139" s="178"/>
      <c r="E139" s="178"/>
      <c r="F139" s="178"/>
      <c r="G139" s="117"/>
      <c r="H139" s="117"/>
      <c r="I139" s="117"/>
      <c r="J139" s="117"/>
      <c r="K139" s="117"/>
      <c r="L139" s="117"/>
      <c r="M139" s="117"/>
      <c r="N139" s="117"/>
      <c r="O139" s="117"/>
      <c r="P139" s="117"/>
      <c r="Q139" s="117"/>
      <c r="R139" s="117"/>
      <c r="S139" s="117"/>
      <c r="T139" s="117"/>
      <c r="U139" s="117"/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/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/>
      <c r="AZ139" s="117"/>
      <c r="BA139" s="117"/>
      <c r="BB139" s="117"/>
      <c r="BC139" s="117"/>
      <c r="BD139" s="117"/>
      <c r="BE139" s="117"/>
      <c r="BF139" s="117"/>
      <c r="BG139" s="117"/>
    </row>
    <row r="140" spans="1:59" x14ac:dyDescent="0.3">
      <c r="A140" s="176"/>
      <c r="B140" s="177"/>
      <c r="C140" s="178"/>
      <c r="D140" s="178"/>
      <c r="E140" s="178"/>
      <c r="F140" s="178"/>
      <c r="G140" s="117"/>
      <c r="H140" s="117"/>
      <c r="I140" s="117"/>
      <c r="J140" s="117"/>
      <c r="K140" s="117"/>
      <c r="L140" s="117"/>
      <c r="M140" s="117"/>
      <c r="N140" s="117"/>
      <c r="O140" s="117"/>
      <c r="P140" s="117"/>
      <c r="Q140" s="117"/>
      <c r="R140" s="117"/>
      <c r="S140" s="117"/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7"/>
      <c r="AD140" s="117"/>
      <c r="AE140" s="117"/>
      <c r="AF140" s="117"/>
      <c r="AG140" s="117"/>
      <c r="AH140" s="117"/>
      <c r="AI140" s="117"/>
      <c r="AJ140" s="117"/>
      <c r="AK140" s="117"/>
      <c r="AL140" s="117"/>
      <c r="AM140" s="117"/>
      <c r="AN140" s="117"/>
      <c r="AO140" s="117"/>
      <c r="AP140" s="117"/>
      <c r="AQ140" s="117"/>
      <c r="AR140" s="117"/>
      <c r="AS140" s="117"/>
      <c r="AT140" s="117"/>
      <c r="AU140" s="117"/>
      <c r="AV140" s="117"/>
      <c r="AW140" s="117"/>
      <c r="AX140" s="117"/>
      <c r="AY140" s="117"/>
      <c r="AZ140" s="117"/>
      <c r="BA140" s="117"/>
      <c r="BB140" s="117"/>
      <c r="BC140" s="117"/>
      <c r="BD140" s="117"/>
      <c r="BE140" s="117"/>
      <c r="BF140" s="117"/>
      <c r="BG140" s="117"/>
    </row>
    <row r="141" spans="1:59" x14ac:dyDescent="0.3">
      <c r="A141" s="123" t="s">
        <v>1026</v>
      </c>
      <c r="B141" s="138"/>
      <c r="C141" s="126">
        <f>C142</f>
        <v>0</v>
      </c>
      <c r="D141" s="126">
        <f t="shared" ref="D141" si="25">D142</f>
        <v>0</v>
      </c>
      <c r="E141" s="126">
        <f t="shared" ref="E141" si="26">E142</f>
        <v>-2562592.2200000002</v>
      </c>
      <c r="F141" s="126">
        <f t="shared" ref="F141" si="27">F142</f>
        <v>0</v>
      </c>
      <c r="G141" s="117"/>
      <c r="H141" s="117"/>
      <c r="I141" s="117"/>
      <c r="J141" s="117"/>
      <c r="K141" s="117"/>
      <c r="L141" s="117"/>
      <c r="M141" s="117"/>
      <c r="N141" s="117"/>
      <c r="O141" s="117"/>
      <c r="P141" s="117"/>
      <c r="Q141" s="117"/>
      <c r="R141" s="117"/>
      <c r="S141" s="117"/>
      <c r="T141" s="117"/>
      <c r="U141" s="117"/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/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/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/>
      <c r="AZ141" s="117"/>
      <c r="BA141" s="117"/>
      <c r="BB141" s="117"/>
      <c r="BC141" s="117"/>
      <c r="BD141" s="117"/>
      <c r="BE141" s="117"/>
      <c r="BF141" s="117"/>
      <c r="BG141" s="117"/>
    </row>
    <row r="142" spans="1:59" ht="56.25" x14ac:dyDescent="0.3">
      <c r="A142" s="139" t="s">
        <v>716</v>
      </c>
      <c r="B142" s="140" t="s">
        <v>814</v>
      </c>
      <c r="C142" s="141"/>
      <c r="D142" s="141"/>
      <c r="E142" s="141">
        <v>-2562592.2200000002</v>
      </c>
      <c r="F142" s="141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  <c r="R142" s="117"/>
      <c r="S142" s="117"/>
      <c r="T142" s="117"/>
      <c r="U142" s="117"/>
      <c r="V142" s="117"/>
      <c r="W142" s="117"/>
      <c r="X142" s="117"/>
      <c r="Y142" s="117"/>
      <c r="Z142" s="117"/>
      <c r="AA142" s="117"/>
      <c r="AB142" s="117"/>
      <c r="AC142" s="117"/>
      <c r="AD142" s="117"/>
      <c r="AE142" s="117"/>
      <c r="AF142" s="117"/>
      <c r="AG142" s="117"/>
      <c r="AH142" s="117"/>
      <c r="AI142" s="117"/>
      <c r="AJ142" s="117"/>
      <c r="AK142" s="117"/>
      <c r="AL142" s="117"/>
      <c r="AM142" s="117"/>
      <c r="AN142" s="117"/>
      <c r="AO142" s="117"/>
      <c r="AP142" s="117"/>
      <c r="AQ142" s="117"/>
      <c r="AR142" s="117"/>
      <c r="AS142" s="117"/>
      <c r="AT142" s="117"/>
      <c r="AU142" s="117"/>
      <c r="AV142" s="117"/>
      <c r="AW142" s="117"/>
      <c r="AX142" s="117"/>
      <c r="AY142" s="117"/>
      <c r="AZ142" s="117"/>
      <c r="BA142" s="117"/>
      <c r="BB142" s="117"/>
      <c r="BC142" s="117"/>
      <c r="BD142" s="117"/>
      <c r="BE142" s="117"/>
      <c r="BF142" s="117"/>
      <c r="BG142" s="117"/>
    </row>
    <row r="143" spans="1:59" x14ac:dyDescent="0.3">
      <c r="A143" s="176"/>
      <c r="B143" s="177"/>
      <c r="C143" s="178"/>
      <c r="D143" s="178"/>
      <c r="E143" s="178"/>
      <c r="F143" s="178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117"/>
      <c r="U143" s="117"/>
      <c r="V143" s="117"/>
      <c r="W143" s="117"/>
      <c r="X143" s="117"/>
      <c r="Y143" s="117"/>
      <c r="Z143" s="117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/>
      <c r="AP143" s="117"/>
      <c r="AQ143" s="117"/>
      <c r="AR143" s="117"/>
      <c r="AS143" s="117"/>
      <c r="AT143" s="117"/>
      <c r="AU143" s="117"/>
      <c r="AV143" s="117"/>
      <c r="AW143" s="117"/>
      <c r="AX143" s="117"/>
      <c r="AY143" s="117"/>
      <c r="AZ143" s="117"/>
      <c r="BA143" s="117"/>
      <c r="BB143" s="117"/>
      <c r="BC143" s="117"/>
      <c r="BD143" s="117"/>
      <c r="BE143" s="117"/>
      <c r="BF143" s="117"/>
      <c r="BG143" s="117"/>
    </row>
    <row r="144" spans="1:59" x14ac:dyDescent="0.3">
      <c r="A144" s="143"/>
      <c r="B144" s="3"/>
      <c r="C144" s="129"/>
      <c r="D144" s="129"/>
      <c r="F144" s="129"/>
    </row>
    <row r="145" spans="1:59" x14ac:dyDescent="0.3">
      <c r="A145" s="143"/>
      <c r="B145" s="149"/>
      <c r="C145" s="129"/>
      <c r="D145" s="129"/>
      <c r="F145" s="129"/>
      <c r="G145" s="117"/>
      <c r="H145" s="117"/>
      <c r="I145" s="117"/>
      <c r="J145" s="117"/>
      <c r="K145" s="117"/>
      <c r="L145" s="117"/>
      <c r="M145" s="117"/>
      <c r="N145" s="117"/>
      <c r="O145" s="117"/>
      <c r="P145" s="117"/>
      <c r="Q145" s="117"/>
      <c r="R145" s="117"/>
      <c r="S145" s="117"/>
      <c r="T145" s="117"/>
      <c r="U145" s="117"/>
      <c r="V145" s="117"/>
      <c r="W145" s="117"/>
      <c r="X145" s="117"/>
      <c r="Y145" s="117"/>
      <c r="Z145" s="117"/>
      <c r="AA145" s="117"/>
      <c r="AB145" s="117"/>
      <c r="AC145" s="117"/>
      <c r="AD145" s="117"/>
      <c r="AE145" s="117"/>
      <c r="AF145" s="117"/>
      <c r="AG145" s="117"/>
      <c r="AH145" s="117"/>
      <c r="AI145" s="117"/>
      <c r="AJ145" s="117"/>
      <c r="AK145" s="117"/>
      <c r="AL145" s="117"/>
      <c r="AM145" s="117"/>
      <c r="AN145" s="117"/>
      <c r="AO145" s="117"/>
      <c r="AP145" s="117"/>
      <c r="AQ145" s="117"/>
      <c r="AR145" s="117"/>
      <c r="AS145" s="117"/>
      <c r="AT145" s="117"/>
      <c r="AU145" s="117"/>
      <c r="AV145" s="117"/>
      <c r="AW145" s="117"/>
      <c r="AX145" s="117"/>
      <c r="AY145" s="117"/>
      <c r="AZ145" s="117"/>
      <c r="BA145" s="117"/>
      <c r="BB145" s="117"/>
      <c r="BC145" s="117"/>
      <c r="BD145" s="117"/>
      <c r="BE145" s="117"/>
      <c r="BF145" s="117"/>
      <c r="BG145" s="117"/>
    </row>
    <row r="146" spans="1:59" x14ac:dyDescent="0.3">
      <c r="G146" s="117"/>
      <c r="H146" s="117"/>
      <c r="I146" s="117"/>
      <c r="J146" s="117"/>
      <c r="K146" s="117"/>
      <c r="L146" s="117"/>
      <c r="M146" s="117"/>
      <c r="N146" s="117"/>
      <c r="O146" s="117"/>
      <c r="P146" s="117"/>
      <c r="Q146" s="117"/>
      <c r="R146" s="117"/>
      <c r="S146" s="117"/>
      <c r="T146" s="117"/>
      <c r="U146" s="117"/>
      <c r="V146" s="117"/>
      <c r="W146" s="117"/>
      <c r="X146" s="117"/>
      <c r="Y146" s="117"/>
      <c r="Z146" s="117"/>
      <c r="AA146" s="117"/>
      <c r="AB146" s="117"/>
      <c r="AC146" s="117"/>
      <c r="AD146" s="117"/>
      <c r="AE146" s="117"/>
      <c r="AF146" s="117"/>
      <c r="AG146" s="117"/>
      <c r="AH146" s="117"/>
      <c r="AI146" s="117"/>
      <c r="AJ146" s="117"/>
      <c r="AK146" s="117"/>
      <c r="AL146" s="117"/>
      <c r="AM146" s="117"/>
      <c r="AN146" s="117"/>
      <c r="AO146" s="117"/>
      <c r="AP146" s="117"/>
      <c r="AQ146" s="117"/>
      <c r="AR146" s="117"/>
      <c r="AS146" s="117"/>
      <c r="AT146" s="117"/>
      <c r="AU146" s="117"/>
      <c r="AV146" s="117"/>
      <c r="AW146" s="117"/>
      <c r="AX146" s="117"/>
      <c r="AY146" s="117"/>
      <c r="AZ146" s="117"/>
      <c r="BA146" s="117"/>
      <c r="BB146" s="117"/>
      <c r="BC146" s="117"/>
      <c r="BD146" s="117"/>
      <c r="BE146" s="117"/>
      <c r="BF146" s="117"/>
      <c r="BG146" s="117"/>
    </row>
    <row r="147" spans="1:59" ht="25.5" x14ac:dyDescent="0.35">
      <c r="A147" s="148" t="s">
        <v>544</v>
      </c>
      <c r="B147" s="135"/>
      <c r="C147" s="125">
        <f>C151+C215+C236+C250+C269+C308+C327+C347+C363+C373+C381+C395+C405+C415+C429</f>
        <v>-1.0800249583553523E-12</v>
      </c>
      <c r="D147" s="125">
        <f>D151+D215+D236+D250+D269+D308+D327+D347+D363+D373+D381+D395+D405+D415+D429</f>
        <v>-2.3428583517670631E-9</v>
      </c>
      <c r="E147" s="125">
        <f>E151+E215+E236+E250+E269+E308+E327+E347+E363+E373+E381+E395+E405+E415+E429</f>
        <v>-1.1641532182693481E-10</v>
      </c>
      <c r="F147" s="125">
        <f>F151+F215+F236+F250+F269+F308+F327+F347+F363+F373+F381+F395+F405+F415+F429</f>
        <v>0</v>
      </c>
    </row>
    <row r="148" spans="1:59" x14ac:dyDescent="0.3">
      <c r="A148" s="150"/>
      <c r="B148" s="135"/>
      <c r="C148" s="136"/>
      <c r="D148" s="136"/>
      <c r="E148" s="141"/>
      <c r="F148" s="136"/>
    </row>
    <row r="149" spans="1:59" x14ac:dyDescent="0.3">
      <c r="G149" s="117"/>
      <c r="H149" s="117"/>
      <c r="I149" s="117"/>
      <c r="J149" s="117"/>
      <c r="K149" s="117"/>
      <c r="L149" s="117"/>
      <c r="M149" s="117"/>
      <c r="N149" s="117"/>
      <c r="O149" s="117"/>
      <c r="P149" s="117"/>
      <c r="Q149" s="117"/>
      <c r="R149" s="117"/>
      <c r="S149" s="117"/>
      <c r="T149" s="117"/>
      <c r="U149" s="117"/>
      <c r="V149" s="117"/>
      <c r="W149" s="117"/>
      <c r="X149" s="117"/>
      <c r="Y149" s="117"/>
      <c r="Z149" s="117"/>
      <c r="AA149" s="117"/>
      <c r="AB149" s="117"/>
      <c r="AC149" s="117"/>
      <c r="AD149" s="117"/>
      <c r="AE149" s="117"/>
      <c r="AF149" s="117"/>
      <c r="AG149" s="117"/>
      <c r="AH149" s="117"/>
      <c r="AI149" s="117"/>
      <c r="AJ149" s="117"/>
      <c r="AK149" s="117"/>
      <c r="AL149" s="117"/>
      <c r="AM149" s="117"/>
      <c r="AN149" s="117"/>
      <c r="AO149" s="117"/>
      <c r="AP149" s="117"/>
      <c r="AQ149" s="117"/>
      <c r="AR149" s="117"/>
      <c r="AS149" s="117"/>
      <c r="AT149" s="117"/>
      <c r="AU149" s="117"/>
      <c r="AV149" s="117"/>
      <c r="AW149" s="117"/>
      <c r="AX149" s="117"/>
      <c r="AY149" s="117"/>
      <c r="AZ149" s="117"/>
      <c r="BA149" s="117"/>
      <c r="BB149" s="117"/>
      <c r="BC149" s="117"/>
      <c r="BD149" s="117"/>
      <c r="BE149" s="117"/>
      <c r="BF149" s="117"/>
      <c r="BG149" s="117"/>
    </row>
    <row r="150" spans="1:59" x14ac:dyDescent="0.3">
      <c r="G150" s="117"/>
      <c r="H150" s="117"/>
      <c r="I150" s="117"/>
      <c r="J150" s="117"/>
      <c r="K150" s="117"/>
      <c r="L150" s="117"/>
      <c r="M150" s="117"/>
      <c r="N150" s="117"/>
      <c r="O150" s="117"/>
      <c r="P150" s="117"/>
      <c r="Q150" s="117"/>
      <c r="R150" s="117"/>
      <c r="S150" s="117"/>
      <c r="T150" s="117"/>
      <c r="U150" s="117"/>
      <c r="V150" s="117"/>
      <c r="W150" s="117"/>
      <c r="X150" s="117"/>
      <c r="Y150" s="117"/>
      <c r="Z150" s="117"/>
      <c r="AA150" s="117"/>
      <c r="AB150" s="117"/>
      <c r="AC150" s="117"/>
      <c r="AD150" s="117"/>
      <c r="AE150" s="117"/>
      <c r="AF150" s="117"/>
      <c r="AG150" s="117"/>
      <c r="AH150" s="117"/>
      <c r="AI150" s="117"/>
      <c r="AJ150" s="117"/>
      <c r="AK150" s="117"/>
      <c r="AL150" s="117"/>
      <c r="AM150" s="117"/>
      <c r="AN150" s="117"/>
      <c r="AO150" s="117"/>
      <c r="AP150" s="117"/>
      <c r="AQ150" s="117"/>
      <c r="AR150" s="117"/>
      <c r="AS150" s="117"/>
      <c r="AT150" s="117"/>
      <c r="AU150" s="117"/>
      <c r="AV150" s="117"/>
      <c r="AW150" s="117"/>
      <c r="AX150" s="117"/>
      <c r="AY150" s="117"/>
      <c r="AZ150" s="117"/>
      <c r="BA150" s="117"/>
      <c r="BB150" s="117"/>
      <c r="BC150" s="117"/>
      <c r="BD150" s="117"/>
      <c r="BE150" s="117"/>
      <c r="BF150" s="117"/>
      <c r="BG150" s="117"/>
    </row>
    <row r="151" spans="1:59" x14ac:dyDescent="0.3">
      <c r="A151" s="123" t="s">
        <v>545</v>
      </c>
      <c r="B151" s="138"/>
      <c r="C151" s="126">
        <f>C152+C153+C154+C155+C156+C157+C158+C159+C160+C161+C162+C163+C164+C165+C166+C167+C168+C169+C170+C171+C172+C173+C174+C175+C176+C177+C178+C179+C180+C181+C182+C183+C184+C185+C186+C187+C188+C189+C190+C191+C192+C193+C194+C195+C196+C197+C198+C199+C200+C201+C202+C203+C204+C205+C206+C207+C208+C209+C210+C211+C212</f>
        <v>8617.4699999999975</v>
      </c>
      <c r="D151" s="126">
        <f t="shared" ref="D151:F151" si="28">D152+D153+D154+D155+D156+D157+D158+D159+D160+D161+D162+D163+D164+D165+D166+D167+D168+D169+D170+D171+D172+D173+D174+D175+D176+D177+D178+D179+D180+D181+D182+D183+D184+D185+D186+D187+D188+D189+D190+D191+D192+D193+D194+D195+D196+D197+D198+D199+D200+D201+D202+D203+D204+D205+D206+D207+D208+D209+D210+D211+D212</f>
        <v>8617471.6600000001</v>
      </c>
      <c r="E151" s="126">
        <f t="shared" si="28"/>
        <v>-2.3283064365386963E-10</v>
      </c>
      <c r="F151" s="126">
        <f t="shared" si="28"/>
        <v>0</v>
      </c>
      <c r="G151" s="117"/>
      <c r="H151" s="117"/>
      <c r="I151" s="117"/>
      <c r="J151" s="117"/>
      <c r="K151" s="117"/>
      <c r="L151" s="117"/>
      <c r="M151" s="117"/>
      <c r="N151" s="117"/>
      <c r="O151" s="117"/>
      <c r="P151" s="117"/>
      <c r="Q151" s="117"/>
      <c r="R151" s="117"/>
      <c r="S151" s="117"/>
      <c r="T151" s="117"/>
      <c r="U151" s="117"/>
      <c r="V151" s="117"/>
      <c r="W151" s="117"/>
      <c r="X151" s="117"/>
      <c r="Y151" s="117"/>
      <c r="Z151" s="117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  <c r="AR151" s="117"/>
      <c r="AS151" s="117"/>
      <c r="AT151" s="117"/>
      <c r="AU151" s="117"/>
      <c r="AV151" s="117"/>
      <c r="AW151" s="117"/>
      <c r="AX151" s="117"/>
      <c r="AY151" s="117"/>
      <c r="AZ151" s="117"/>
      <c r="BA151" s="117"/>
      <c r="BB151" s="117"/>
      <c r="BC151" s="117"/>
      <c r="BD151" s="117"/>
      <c r="BE151" s="117"/>
      <c r="BF151" s="117"/>
      <c r="BG151" s="117"/>
    </row>
    <row r="152" spans="1:59" x14ac:dyDescent="0.3">
      <c r="A152" s="139" t="s">
        <v>747</v>
      </c>
      <c r="B152" s="41" t="s">
        <v>881</v>
      </c>
      <c r="C152" s="152">
        <v>14.64</v>
      </c>
      <c r="D152" s="152">
        <v>14645</v>
      </c>
      <c r="E152" s="152"/>
      <c r="F152" s="152"/>
      <c r="G152" s="117"/>
      <c r="H152" s="117"/>
      <c r="I152" s="117"/>
      <c r="J152" s="117"/>
      <c r="K152" s="117"/>
      <c r="L152" s="117"/>
      <c r="M152" s="117"/>
      <c r="N152" s="117"/>
      <c r="O152" s="117"/>
      <c r="P152" s="117"/>
      <c r="Q152" s="117"/>
      <c r="R152" s="117"/>
      <c r="S152" s="117"/>
      <c r="T152" s="117"/>
      <c r="U152" s="117"/>
      <c r="V152" s="117"/>
      <c r="W152" s="117"/>
      <c r="X152" s="117"/>
      <c r="Y152" s="117"/>
      <c r="Z152" s="117"/>
      <c r="AA152" s="117"/>
      <c r="AB152" s="117"/>
      <c r="AC152" s="117"/>
      <c r="AD152" s="117"/>
      <c r="AE152" s="117"/>
      <c r="AF152" s="117"/>
      <c r="AG152" s="117"/>
      <c r="AH152" s="117"/>
      <c r="AI152" s="117"/>
      <c r="AJ152" s="117"/>
      <c r="AK152" s="117"/>
      <c r="AL152" s="117"/>
      <c r="AM152" s="117"/>
      <c r="AN152" s="117"/>
      <c r="AO152" s="117"/>
      <c r="AP152" s="117"/>
      <c r="AQ152" s="117"/>
      <c r="AR152" s="117"/>
      <c r="AS152" s="117"/>
      <c r="AT152" s="117"/>
      <c r="AU152" s="117"/>
      <c r="AV152" s="117"/>
      <c r="AW152" s="117"/>
      <c r="AX152" s="117"/>
      <c r="AY152" s="117"/>
      <c r="AZ152" s="117"/>
      <c r="BA152" s="117"/>
      <c r="BB152" s="117"/>
      <c r="BC152" s="117"/>
      <c r="BD152" s="117"/>
      <c r="BE152" s="117"/>
      <c r="BF152" s="117"/>
      <c r="BG152" s="117"/>
    </row>
    <row r="153" spans="1:59" x14ac:dyDescent="0.3">
      <c r="A153" s="139" t="s">
        <v>748</v>
      </c>
      <c r="B153" s="41" t="s">
        <v>881</v>
      </c>
      <c r="C153" s="152">
        <v>18.55</v>
      </c>
      <c r="D153" s="152">
        <v>18547</v>
      </c>
      <c r="E153" s="152"/>
      <c r="F153" s="152"/>
      <c r="G153" s="117"/>
      <c r="H153" s="117"/>
      <c r="I153" s="117"/>
      <c r="J153" s="117"/>
      <c r="K153" s="117"/>
      <c r="L153" s="117"/>
      <c r="M153" s="117"/>
      <c r="N153" s="117"/>
      <c r="O153" s="117"/>
      <c r="P153" s="117"/>
      <c r="Q153" s="117"/>
      <c r="R153" s="117"/>
      <c r="S153" s="117"/>
      <c r="T153" s="117"/>
      <c r="U153" s="117"/>
      <c r="V153" s="117"/>
      <c r="W153" s="117"/>
      <c r="X153" s="117"/>
      <c r="Y153" s="117"/>
      <c r="Z153" s="117"/>
      <c r="AA153" s="117"/>
      <c r="AB153" s="117"/>
      <c r="AC153" s="117"/>
      <c r="AD153" s="117"/>
      <c r="AE153" s="117"/>
      <c r="AF153" s="117"/>
      <c r="AG153" s="117"/>
      <c r="AH153" s="117"/>
      <c r="AI153" s="117"/>
      <c r="AJ153" s="117"/>
      <c r="AK153" s="117"/>
      <c r="AL153" s="117"/>
      <c r="AM153" s="117"/>
      <c r="AN153" s="117"/>
      <c r="AO153" s="117"/>
      <c r="AP153" s="117"/>
      <c r="AQ153" s="117"/>
      <c r="AR153" s="117"/>
      <c r="AS153" s="117"/>
      <c r="AT153" s="117"/>
      <c r="AU153" s="117"/>
      <c r="AV153" s="117"/>
      <c r="AW153" s="117"/>
      <c r="AX153" s="117"/>
      <c r="AY153" s="117"/>
      <c r="AZ153" s="117"/>
      <c r="BA153" s="117"/>
      <c r="BB153" s="117"/>
      <c r="BC153" s="117"/>
      <c r="BD153" s="117"/>
      <c r="BE153" s="117"/>
      <c r="BF153" s="117"/>
      <c r="BG153" s="117"/>
    </row>
    <row r="154" spans="1:59" x14ac:dyDescent="0.3">
      <c r="A154" s="139" t="s">
        <v>749</v>
      </c>
      <c r="B154" s="41" t="s">
        <v>881</v>
      </c>
      <c r="C154" s="152">
        <v>10.5</v>
      </c>
      <c r="D154" s="152">
        <v>10502</v>
      </c>
      <c r="E154" s="152"/>
      <c r="F154" s="152"/>
      <c r="G154" s="117"/>
      <c r="H154" s="117"/>
      <c r="I154" s="117"/>
      <c r="J154" s="117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/>
      <c r="U154" s="117"/>
      <c r="V154" s="117"/>
      <c r="W154" s="117"/>
      <c r="X154" s="117"/>
      <c r="Y154" s="117"/>
      <c r="Z154" s="117"/>
      <c r="AA154" s="117"/>
      <c r="AB154" s="117"/>
      <c r="AC154" s="117"/>
      <c r="AD154" s="117"/>
      <c r="AE154" s="117"/>
      <c r="AF154" s="117"/>
      <c r="AG154" s="117"/>
      <c r="AH154" s="117"/>
      <c r="AI154" s="117"/>
      <c r="AJ154" s="117"/>
      <c r="AK154" s="117"/>
      <c r="AL154" s="117"/>
      <c r="AM154" s="117"/>
      <c r="AN154" s="117"/>
      <c r="AO154" s="117"/>
      <c r="AP154" s="117"/>
      <c r="AQ154" s="117"/>
      <c r="AR154" s="117"/>
      <c r="AS154" s="117"/>
      <c r="AT154" s="117"/>
      <c r="AU154" s="117"/>
      <c r="AV154" s="117"/>
      <c r="AW154" s="117"/>
      <c r="AX154" s="117"/>
      <c r="AY154" s="117"/>
      <c r="AZ154" s="117"/>
      <c r="BA154" s="117"/>
      <c r="BB154" s="117"/>
      <c r="BC154" s="117"/>
      <c r="BD154" s="117"/>
      <c r="BE154" s="117"/>
      <c r="BF154" s="117"/>
      <c r="BG154" s="117"/>
    </row>
    <row r="155" spans="1:59" ht="37.5" x14ac:dyDescent="0.3">
      <c r="A155" s="139" t="s">
        <v>667</v>
      </c>
      <c r="B155" s="140" t="s">
        <v>969</v>
      </c>
      <c r="C155" s="152">
        <v>-28.44</v>
      </c>
      <c r="D155" s="152">
        <v>-28440</v>
      </c>
      <c r="E155" s="152"/>
      <c r="F155" s="152"/>
      <c r="G155" s="117"/>
      <c r="H155" s="117"/>
      <c r="I155" s="117"/>
      <c r="J155" s="117"/>
      <c r="K155" s="117"/>
      <c r="L155" s="117"/>
      <c r="M155" s="117"/>
      <c r="N155" s="117"/>
      <c r="O155" s="117"/>
      <c r="P155" s="117"/>
      <c r="Q155" s="117"/>
      <c r="R155" s="117"/>
      <c r="S155" s="117"/>
      <c r="T155" s="117"/>
      <c r="U155" s="117"/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/>
      <c r="AY155" s="117"/>
      <c r="AZ155" s="117"/>
      <c r="BA155" s="117"/>
      <c r="BB155" s="117"/>
      <c r="BC155" s="117"/>
      <c r="BD155" s="117"/>
      <c r="BE155" s="117"/>
      <c r="BF155" s="117"/>
      <c r="BG155" s="117"/>
    </row>
    <row r="156" spans="1:59" x14ac:dyDescent="0.3">
      <c r="A156" s="139" t="s">
        <v>750</v>
      </c>
      <c r="B156" s="41" t="s">
        <v>881</v>
      </c>
      <c r="C156" s="152">
        <v>643.87</v>
      </c>
      <c r="D156" s="152">
        <v>643870</v>
      </c>
      <c r="E156" s="152"/>
      <c r="F156" s="152"/>
      <c r="G156" s="117"/>
      <c r="H156" s="117"/>
      <c r="I156" s="117"/>
      <c r="J156" s="117"/>
      <c r="K156" s="117"/>
      <c r="L156" s="117"/>
      <c r="M156" s="117"/>
      <c r="N156" s="117"/>
      <c r="O156" s="117"/>
      <c r="P156" s="117"/>
      <c r="Q156" s="117"/>
      <c r="R156" s="117"/>
      <c r="S156" s="117"/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7"/>
      <c r="AR156" s="117"/>
      <c r="AS156" s="117"/>
      <c r="AT156" s="117"/>
      <c r="AU156" s="117"/>
      <c r="AV156" s="117"/>
      <c r="AW156" s="117"/>
      <c r="AX156" s="117"/>
      <c r="AY156" s="117"/>
      <c r="AZ156" s="117"/>
      <c r="BA156" s="117"/>
      <c r="BB156" s="117"/>
      <c r="BC156" s="117"/>
      <c r="BD156" s="117"/>
      <c r="BE156" s="117"/>
      <c r="BF156" s="117"/>
      <c r="BG156" s="117"/>
    </row>
    <row r="157" spans="1:59" x14ac:dyDescent="0.3">
      <c r="A157" s="139" t="s">
        <v>751</v>
      </c>
      <c r="B157" s="41" t="s">
        <v>881</v>
      </c>
      <c r="C157" s="152">
        <v>131.19999999999999</v>
      </c>
      <c r="D157" s="152">
        <v>131202.54</v>
      </c>
      <c r="E157" s="152"/>
      <c r="F157" s="152"/>
      <c r="G157" s="117"/>
      <c r="H157" s="117"/>
      <c r="I157" s="117"/>
      <c r="J157" s="117"/>
      <c r="K157" s="117"/>
      <c r="L157" s="117"/>
      <c r="M157" s="117"/>
      <c r="N157" s="117"/>
      <c r="O157" s="117"/>
      <c r="P157" s="117"/>
      <c r="Q157" s="117"/>
      <c r="R157" s="117"/>
      <c r="S157" s="117"/>
      <c r="T157" s="117"/>
      <c r="U157" s="117"/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/>
      <c r="AF157" s="117"/>
      <c r="AG157" s="117"/>
      <c r="AH157" s="117"/>
      <c r="AI157" s="117"/>
      <c r="AJ157" s="117"/>
      <c r="AK157" s="117"/>
      <c r="AL157" s="117"/>
      <c r="AM157" s="117"/>
      <c r="AN157" s="117"/>
      <c r="AO157" s="117"/>
      <c r="AP157" s="117"/>
      <c r="AQ157" s="117"/>
      <c r="AR157" s="117"/>
      <c r="AS157" s="117"/>
      <c r="AT157" s="117"/>
      <c r="AU157" s="117"/>
      <c r="AV157" s="117"/>
      <c r="AW157" s="117"/>
      <c r="AX157" s="117"/>
      <c r="AY157" s="117"/>
      <c r="AZ157" s="117"/>
      <c r="BA157" s="117"/>
      <c r="BB157" s="117"/>
      <c r="BC157" s="117"/>
      <c r="BD157" s="117"/>
      <c r="BE157" s="117"/>
      <c r="BF157" s="117"/>
      <c r="BG157" s="117"/>
    </row>
    <row r="158" spans="1:59" x14ac:dyDescent="0.3">
      <c r="A158" s="139" t="s">
        <v>751</v>
      </c>
      <c r="B158" s="181" t="s">
        <v>973</v>
      </c>
      <c r="C158" s="152">
        <v>-92.99</v>
      </c>
      <c r="D158" s="152">
        <v>-92991.5</v>
      </c>
      <c r="E158" s="152"/>
      <c r="F158" s="152"/>
      <c r="G158" s="117"/>
      <c r="H158" s="117"/>
      <c r="I158" s="117"/>
      <c r="J158" s="117"/>
      <c r="K158" s="117"/>
      <c r="L158" s="117"/>
      <c r="M158" s="117"/>
      <c r="N158" s="117"/>
      <c r="O158" s="117"/>
      <c r="P158" s="117"/>
      <c r="Q158" s="117"/>
      <c r="R158" s="117"/>
      <c r="S158" s="117"/>
      <c r="T158" s="117"/>
      <c r="U158" s="117"/>
      <c r="V158" s="117"/>
      <c r="W158" s="117"/>
      <c r="X158" s="117"/>
      <c r="Y158" s="117"/>
      <c r="Z158" s="117"/>
      <c r="AA158" s="117"/>
      <c r="AB158" s="117"/>
      <c r="AC158" s="117"/>
      <c r="AD158" s="117"/>
      <c r="AE158" s="117"/>
      <c r="AF158" s="117"/>
      <c r="AG158" s="117"/>
      <c r="AH158" s="117"/>
      <c r="AI158" s="117"/>
      <c r="AJ158" s="117"/>
      <c r="AK158" s="117"/>
      <c r="AL158" s="117"/>
      <c r="AM158" s="117"/>
      <c r="AN158" s="117"/>
      <c r="AO158" s="117"/>
      <c r="AP158" s="117"/>
      <c r="AQ158" s="117"/>
      <c r="AR158" s="117"/>
      <c r="AS158" s="117"/>
      <c r="AT158" s="117"/>
      <c r="AU158" s="117"/>
      <c r="AV158" s="117"/>
      <c r="AW158" s="117"/>
      <c r="AX158" s="117"/>
      <c r="AY158" s="117"/>
      <c r="AZ158" s="117"/>
      <c r="BA158" s="117"/>
      <c r="BB158" s="117"/>
      <c r="BC158" s="117"/>
      <c r="BD158" s="117"/>
      <c r="BE158" s="117"/>
      <c r="BF158" s="117"/>
      <c r="BG158" s="117"/>
    </row>
    <row r="159" spans="1:59" x14ac:dyDescent="0.3">
      <c r="A159" s="139" t="s">
        <v>752</v>
      </c>
      <c r="B159" s="153" t="s">
        <v>972</v>
      </c>
      <c r="C159" s="152">
        <v>92.99</v>
      </c>
      <c r="D159" s="152">
        <v>92991.5</v>
      </c>
      <c r="E159" s="152"/>
      <c r="F159" s="152"/>
      <c r="G159" s="117"/>
      <c r="H159" s="117"/>
      <c r="I159" s="117"/>
      <c r="J159" s="117"/>
      <c r="K159" s="117"/>
      <c r="L159" s="117"/>
      <c r="M159" s="117"/>
      <c r="N159" s="117"/>
      <c r="O159" s="117"/>
      <c r="P159" s="117"/>
      <c r="Q159" s="117"/>
      <c r="R159" s="117"/>
      <c r="S159" s="117"/>
      <c r="T159" s="117"/>
      <c r="U159" s="117"/>
      <c r="V159" s="117"/>
      <c r="W159" s="117"/>
      <c r="X159" s="117"/>
      <c r="Y159" s="117"/>
      <c r="Z159" s="117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  <c r="AQ159" s="117"/>
      <c r="AR159" s="117"/>
      <c r="AS159" s="117"/>
      <c r="AT159" s="117"/>
      <c r="AU159" s="117"/>
      <c r="AV159" s="117"/>
      <c r="AW159" s="117"/>
      <c r="AX159" s="117"/>
      <c r="AY159" s="117"/>
      <c r="AZ159" s="117"/>
      <c r="BA159" s="117"/>
      <c r="BB159" s="117"/>
      <c r="BC159" s="117"/>
      <c r="BD159" s="117"/>
      <c r="BE159" s="117"/>
      <c r="BF159" s="117"/>
      <c r="BG159" s="117"/>
    </row>
    <row r="160" spans="1:59" ht="75" x14ac:dyDescent="0.3">
      <c r="A160" s="139" t="s">
        <v>670</v>
      </c>
      <c r="B160" s="153" t="s">
        <v>964</v>
      </c>
      <c r="C160" s="152">
        <v>19.79</v>
      </c>
      <c r="D160" s="152">
        <v>19791.7</v>
      </c>
      <c r="E160" s="152"/>
      <c r="F160" s="152"/>
      <c r="G160" s="117"/>
      <c r="H160" s="117"/>
      <c r="I160" s="117"/>
      <c r="J160" s="117"/>
      <c r="K160" s="117"/>
      <c r="L160" s="117"/>
      <c r="M160" s="117"/>
      <c r="N160" s="117"/>
      <c r="O160" s="117"/>
      <c r="P160" s="117"/>
      <c r="Q160" s="117"/>
      <c r="R160" s="117"/>
      <c r="S160" s="117"/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  <c r="AD160" s="117"/>
      <c r="AE160" s="117"/>
      <c r="AF160" s="117"/>
      <c r="AG160" s="117"/>
      <c r="AH160" s="117"/>
      <c r="AI160" s="117"/>
      <c r="AJ160" s="117"/>
      <c r="AK160" s="117"/>
      <c r="AL160" s="117"/>
      <c r="AM160" s="117"/>
      <c r="AN160" s="117"/>
      <c r="AO160" s="117"/>
      <c r="AP160" s="117"/>
      <c r="AQ160" s="117"/>
      <c r="AR160" s="117"/>
      <c r="AS160" s="117"/>
      <c r="AT160" s="117"/>
      <c r="AU160" s="117"/>
      <c r="AV160" s="117"/>
      <c r="AW160" s="117"/>
      <c r="AX160" s="117"/>
      <c r="AY160" s="117"/>
      <c r="AZ160" s="117"/>
      <c r="BA160" s="117"/>
      <c r="BB160" s="117"/>
      <c r="BC160" s="117"/>
      <c r="BD160" s="117"/>
      <c r="BE160" s="117"/>
      <c r="BF160" s="117"/>
      <c r="BG160" s="117"/>
    </row>
    <row r="161" spans="1:59" ht="37.5" x14ac:dyDescent="0.3">
      <c r="A161" s="139" t="s">
        <v>753</v>
      </c>
      <c r="B161" s="153" t="s">
        <v>62</v>
      </c>
      <c r="C161" s="152">
        <v>50</v>
      </c>
      <c r="D161" s="152">
        <v>50000</v>
      </c>
      <c r="E161" s="152"/>
      <c r="F161" s="152"/>
    </row>
    <row r="162" spans="1:59" x14ac:dyDescent="0.3">
      <c r="A162" s="139" t="s">
        <v>754</v>
      </c>
      <c r="B162" s="41" t="s">
        <v>881</v>
      </c>
      <c r="C162" s="152">
        <v>81.58</v>
      </c>
      <c r="D162" s="152">
        <v>81580</v>
      </c>
      <c r="E162" s="152"/>
      <c r="F162" s="152"/>
      <c r="G162" s="117"/>
      <c r="H162" s="117"/>
      <c r="I162" s="117"/>
      <c r="J162" s="117"/>
      <c r="K162" s="117"/>
      <c r="L162" s="117"/>
      <c r="M162" s="117"/>
      <c r="N162" s="117"/>
      <c r="O162" s="117"/>
      <c r="P162" s="117"/>
      <c r="Q162" s="117"/>
      <c r="R162" s="117"/>
      <c r="S162" s="117"/>
      <c r="T162" s="117"/>
      <c r="U162" s="117"/>
      <c r="V162" s="117"/>
      <c r="W162" s="117"/>
      <c r="X162" s="117"/>
      <c r="Y162" s="117"/>
      <c r="Z162" s="117"/>
      <c r="AA162" s="117"/>
      <c r="AB162" s="117"/>
      <c r="AC162" s="117"/>
      <c r="AD162" s="117"/>
      <c r="AE162" s="117"/>
      <c r="AF162" s="117"/>
      <c r="AG162" s="117"/>
      <c r="AH162" s="117"/>
      <c r="AI162" s="117"/>
      <c r="AJ162" s="117"/>
      <c r="AK162" s="117"/>
      <c r="AL162" s="117"/>
      <c r="AM162" s="117"/>
      <c r="AN162" s="117"/>
      <c r="AO162" s="117"/>
      <c r="AP162" s="117"/>
      <c r="AQ162" s="117"/>
      <c r="AR162" s="117"/>
      <c r="AS162" s="117"/>
      <c r="AT162" s="117"/>
      <c r="AU162" s="117"/>
      <c r="AV162" s="117"/>
      <c r="AW162" s="117"/>
      <c r="AX162" s="117"/>
      <c r="AY162" s="117"/>
      <c r="AZ162" s="117"/>
      <c r="BA162" s="117"/>
      <c r="BB162" s="117"/>
      <c r="BC162" s="117"/>
      <c r="BD162" s="117"/>
      <c r="BE162" s="117"/>
      <c r="BF162" s="117"/>
      <c r="BG162" s="117"/>
    </row>
    <row r="163" spans="1:59" x14ac:dyDescent="0.3">
      <c r="A163" s="139" t="s">
        <v>755</v>
      </c>
      <c r="B163" s="41" t="s">
        <v>881</v>
      </c>
      <c r="C163" s="152">
        <v>49.8</v>
      </c>
      <c r="D163" s="152">
        <v>49800</v>
      </c>
      <c r="E163" s="152"/>
      <c r="F163" s="152"/>
      <c r="G163" s="117"/>
      <c r="H163" s="117"/>
      <c r="I163" s="117"/>
      <c r="J163" s="117"/>
      <c r="K163" s="117"/>
      <c r="L163" s="117"/>
      <c r="M163" s="117"/>
      <c r="N163" s="117"/>
      <c r="O163" s="117"/>
      <c r="P163" s="117"/>
      <c r="Q163" s="117"/>
      <c r="R163" s="117"/>
      <c r="S163" s="117"/>
      <c r="T163" s="117"/>
      <c r="U163" s="117"/>
      <c r="V163" s="117"/>
      <c r="W163" s="117"/>
      <c r="X163" s="117"/>
      <c r="Y163" s="117"/>
      <c r="Z163" s="117"/>
      <c r="AA163" s="117"/>
      <c r="AB163" s="117"/>
      <c r="AC163" s="117"/>
      <c r="AD163" s="117"/>
      <c r="AE163" s="117"/>
      <c r="AF163" s="117"/>
      <c r="AG163" s="117"/>
      <c r="AH163" s="117"/>
      <c r="AI163" s="117"/>
      <c r="AJ163" s="117"/>
      <c r="AK163" s="117"/>
      <c r="AL163" s="117"/>
      <c r="AM163" s="117"/>
      <c r="AN163" s="117"/>
      <c r="AO163" s="117"/>
      <c r="AP163" s="117"/>
      <c r="AQ163" s="117"/>
      <c r="AR163" s="117"/>
      <c r="AS163" s="117"/>
      <c r="AT163" s="117"/>
      <c r="AU163" s="117"/>
      <c r="AV163" s="117"/>
      <c r="AW163" s="117"/>
      <c r="AX163" s="117"/>
      <c r="AY163" s="117"/>
      <c r="AZ163" s="117"/>
      <c r="BA163" s="117"/>
      <c r="BB163" s="117"/>
      <c r="BC163" s="117"/>
      <c r="BD163" s="117"/>
      <c r="BE163" s="117"/>
      <c r="BF163" s="117"/>
      <c r="BG163" s="117"/>
    </row>
    <row r="164" spans="1:59" x14ac:dyDescent="0.3">
      <c r="A164" s="139" t="s">
        <v>662</v>
      </c>
      <c r="B164" s="140" t="s">
        <v>970</v>
      </c>
      <c r="C164" s="152">
        <v>-1435.97</v>
      </c>
      <c r="D164" s="152">
        <v>-1435970.32</v>
      </c>
      <c r="E164" s="152"/>
      <c r="F164" s="152"/>
      <c r="G164" s="117"/>
      <c r="H164" s="117"/>
      <c r="I164" s="117"/>
      <c r="J164" s="117"/>
      <c r="K164" s="117"/>
      <c r="L164" s="117"/>
      <c r="M164" s="117"/>
      <c r="N164" s="117"/>
      <c r="O164" s="117"/>
      <c r="P164" s="117"/>
      <c r="Q164" s="117"/>
      <c r="R164" s="117"/>
      <c r="S164" s="117"/>
      <c r="T164" s="117"/>
      <c r="U164" s="117"/>
      <c r="V164" s="117"/>
      <c r="W164" s="117"/>
      <c r="X164" s="117"/>
      <c r="Y164" s="117"/>
      <c r="Z164" s="117"/>
      <c r="AA164" s="117"/>
      <c r="AB164" s="117"/>
      <c r="AC164" s="117"/>
      <c r="AD164" s="117"/>
      <c r="AE164" s="117"/>
      <c r="AF164" s="117"/>
      <c r="AG164" s="117"/>
      <c r="AH164" s="117"/>
      <c r="AI164" s="117"/>
      <c r="AJ164" s="117"/>
      <c r="AK164" s="117"/>
      <c r="AL164" s="117"/>
      <c r="AM164" s="117"/>
      <c r="AN164" s="117"/>
      <c r="AO164" s="117"/>
      <c r="AP164" s="117"/>
      <c r="AQ164" s="117"/>
      <c r="AR164" s="117"/>
      <c r="AS164" s="117"/>
      <c r="AT164" s="117"/>
      <c r="AU164" s="117"/>
      <c r="AV164" s="117"/>
      <c r="AW164" s="117"/>
      <c r="AX164" s="117"/>
      <c r="AY164" s="117"/>
      <c r="AZ164" s="117"/>
      <c r="BA164" s="117"/>
      <c r="BB164" s="117"/>
      <c r="BC164" s="117"/>
      <c r="BD164" s="117"/>
      <c r="BE164" s="117"/>
      <c r="BF164" s="117"/>
      <c r="BG164" s="117"/>
    </row>
    <row r="165" spans="1:59" x14ac:dyDescent="0.3">
      <c r="A165" s="139" t="s">
        <v>756</v>
      </c>
      <c r="B165" s="140" t="s">
        <v>970</v>
      </c>
      <c r="C165" s="152">
        <v>1435.97</v>
      </c>
      <c r="D165" s="152">
        <v>1435970.32</v>
      </c>
      <c r="E165" s="152"/>
      <c r="F165" s="152"/>
      <c r="G165" s="117"/>
      <c r="H165" s="117"/>
      <c r="I165" s="117"/>
      <c r="J165" s="117"/>
      <c r="K165" s="117"/>
      <c r="L165" s="117"/>
      <c r="M165" s="117"/>
      <c r="N165" s="117"/>
      <c r="O165" s="117"/>
      <c r="P165" s="117"/>
      <c r="Q165" s="117"/>
      <c r="R165" s="117"/>
      <c r="S165" s="117"/>
      <c r="T165" s="117"/>
      <c r="U165" s="117"/>
      <c r="V165" s="117"/>
      <c r="W165" s="117"/>
      <c r="X165" s="117"/>
      <c r="Y165" s="117"/>
      <c r="Z165" s="117"/>
      <c r="AA165" s="117"/>
      <c r="AB165" s="117"/>
      <c r="AC165" s="117"/>
      <c r="AD165" s="117"/>
      <c r="AE165" s="117"/>
      <c r="AF165" s="117"/>
      <c r="AG165" s="117"/>
      <c r="AH165" s="117"/>
      <c r="AI165" s="117"/>
      <c r="AJ165" s="117"/>
      <c r="AK165" s="117"/>
      <c r="AL165" s="117"/>
      <c r="AM165" s="117"/>
      <c r="AN165" s="117"/>
      <c r="AO165" s="117"/>
      <c r="AP165" s="117"/>
      <c r="AQ165" s="117"/>
      <c r="AR165" s="117"/>
      <c r="AS165" s="117"/>
      <c r="AT165" s="117"/>
      <c r="AU165" s="117"/>
      <c r="AV165" s="117"/>
      <c r="AW165" s="117"/>
      <c r="AX165" s="117"/>
      <c r="AY165" s="117"/>
      <c r="AZ165" s="117"/>
      <c r="BA165" s="117"/>
      <c r="BB165" s="117"/>
      <c r="BC165" s="117"/>
      <c r="BD165" s="117"/>
      <c r="BE165" s="117"/>
      <c r="BF165" s="117"/>
      <c r="BG165" s="117"/>
    </row>
    <row r="166" spans="1:59" x14ac:dyDescent="0.3">
      <c r="A166" s="139" t="s">
        <v>663</v>
      </c>
      <c r="B166" s="140" t="s">
        <v>850</v>
      </c>
      <c r="C166" s="152">
        <v>-50</v>
      </c>
      <c r="D166" s="152">
        <v>-50000</v>
      </c>
      <c r="E166" s="152"/>
      <c r="F166" s="152"/>
      <c r="G166" s="117"/>
      <c r="H166" s="117"/>
      <c r="I166" s="117"/>
      <c r="J166" s="117"/>
      <c r="K166" s="117"/>
      <c r="L166" s="117"/>
      <c r="M166" s="117"/>
      <c r="N166" s="117"/>
      <c r="O166" s="117"/>
      <c r="P166" s="117"/>
      <c r="Q166" s="117"/>
      <c r="R166" s="117"/>
      <c r="S166" s="117"/>
      <c r="T166" s="117"/>
      <c r="U166" s="117"/>
      <c r="V166" s="117"/>
      <c r="W166" s="117"/>
      <c r="X166" s="117"/>
      <c r="Y166" s="117"/>
      <c r="Z166" s="117"/>
      <c r="AA166" s="117"/>
      <c r="AB166" s="117"/>
      <c r="AC166" s="117"/>
      <c r="AD166" s="117"/>
      <c r="AE166" s="117"/>
      <c r="AF166" s="117"/>
      <c r="AG166" s="117"/>
      <c r="AH166" s="117"/>
      <c r="AI166" s="117"/>
      <c r="AJ166" s="117"/>
      <c r="AK166" s="117"/>
      <c r="AL166" s="117"/>
      <c r="AM166" s="117"/>
      <c r="AN166" s="117"/>
      <c r="AO166" s="117"/>
      <c r="AP166" s="117"/>
      <c r="AQ166" s="117"/>
      <c r="AR166" s="117"/>
      <c r="AS166" s="117"/>
      <c r="AT166" s="117"/>
      <c r="AU166" s="117"/>
      <c r="AV166" s="117"/>
      <c r="AW166" s="117"/>
      <c r="AX166" s="117"/>
      <c r="AY166" s="117"/>
      <c r="AZ166" s="117"/>
      <c r="BA166" s="117"/>
      <c r="BB166" s="117"/>
      <c r="BC166" s="117"/>
      <c r="BD166" s="117"/>
      <c r="BE166" s="117"/>
      <c r="BF166" s="117"/>
      <c r="BG166" s="117"/>
    </row>
    <row r="167" spans="1:59" x14ac:dyDescent="0.3">
      <c r="A167" s="139" t="s">
        <v>757</v>
      </c>
      <c r="B167" s="41" t="s">
        <v>881</v>
      </c>
      <c r="C167" s="152">
        <v>103.35</v>
      </c>
      <c r="D167" s="152">
        <v>103349</v>
      </c>
      <c r="E167" s="152"/>
      <c r="F167" s="152"/>
      <c r="G167" s="117"/>
      <c r="H167" s="117"/>
      <c r="I167" s="117"/>
      <c r="J167" s="117"/>
      <c r="K167" s="117"/>
      <c r="L167" s="117"/>
      <c r="M167" s="117"/>
      <c r="N167" s="117"/>
      <c r="O167" s="117"/>
      <c r="P167" s="117"/>
      <c r="Q167" s="117"/>
      <c r="R167" s="117"/>
      <c r="S167" s="117"/>
      <c r="T167" s="117"/>
      <c r="U167" s="117"/>
      <c r="V167" s="117"/>
      <c r="W167" s="117"/>
      <c r="X167" s="117"/>
      <c r="Y167" s="117"/>
      <c r="Z167" s="117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  <c r="AQ167" s="117"/>
      <c r="AR167" s="117"/>
      <c r="AS167" s="117"/>
      <c r="AT167" s="117"/>
      <c r="AU167" s="117"/>
      <c r="AV167" s="117"/>
      <c r="AW167" s="117"/>
      <c r="AX167" s="117"/>
      <c r="AY167" s="117"/>
      <c r="AZ167" s="117"/>
      <c r="BA167" s="117"/>
      <c r="BB167" s="117"/>
      <c r="BC167" s="117"/>
      <c r="BD167" s="117"/>
      <c r="BE167" s="117"/>
      <c r="BF167" s="117"/>
      <c r="BG167" s="117"/>
    </row>
    <row r="168" spans="1:59" ht="37.5" x14ac:dyDescent="0.3">
      <c r="A168" s="139" t="s">
        <v>758</v>
      </c>
      <c r="B168" s="140" t="s">
        <v>971</v>
      </c>
      <c r="C168" s="152">
        <v>-2134.25</v>
      </c>
      <c r="D168" s="152">
        <v>-2134248.4500000002</v>
      </c>
      <c r="E168" s="152"/>
      <c r="F168" s="152"/>
      <c r="G168" s="117"/>
      <c r="H168" s="117"/>
      <c r="I168" s="117"/>
      <c r="J168" s="117"/>
      <c r="K168" s="117"/>
      <c r="L168" s="117"/>
      <c r="M168" s="117"/>
      <c r="N168" s="117"/>
      <c r="O168" s="117"/>
      <c r="P168" s="117"/>
      <c r="Q168" s="117"/>
      <c r="R168" s="117"/>
      <c r="S168" s="117"/>
      <c r="T168" s="117"/>
      <c r="U168" s="117"/>
      <c r="V168" s="117"/>
      <c r="W168" s="117"/>
      <c r="X168" s="117"/>
      <c r="Y168" s="117"/>
      <c r="Z168" s="117"/>
      <c r="AA168" s="117"/>
      <c r="AB168" s="117"/>
      <c r="AC168" s="117"/>
      <c r="AD168" s="117"/>
      <c r="AE168" s="117"/>
      <c r="AF168" s="117"/>
      <c r="AG168" s="117"/>
      <c r="AH168" s="117"/>
      <c r="AI168" s="117"/>
      <c r="AJ168" s="117"/>
      <c r="AK168" s="117"/>
      <c r="AL168" s="117"/>
      <c r="AM168" s="117"/>
      <c r="AN168" s="117"/>
      <c r="AO168" s="117"/>
      <c r="AP168" s="117"/>
      <c r="AQ168" s="117"/>
      <c r="AR168" s="117"/>
      <c r="AS168" s="117"/>
      <c r="AT168" s="117"/>
      <c r="AU168" s="117"/>
      <c r="AV168" s="117"/>
      <c r="AW168" s="117"/>
      <c r="AX168" s="117"/>
      <c r="AY168" s="117"/>
      <c r="AZ168" s="117"/>
      <c r="BA168" s="117"/>
      <c r="BB168" s="117"/>
      <c r="BC168" s="117"/>
      <c r="BD168" s="117"/>
      <c r="BE168" s="117"/>
      <c r="BF168" s="117"/>
      <c r="BG168" s="117"/>
    </row>
    <row r="169" spans="1:59" ht="56.25" x14ac:dyDescent="0.3">
      <c r="A169" s="139" t="s">
        <v>668</v>
      </c>
      <c r="B169" s="140" t="s">
        <v>806</v>
      </c>
      <c r="C169" s="141">
        <v>-39.17</v>
      </c>
      <c r="D169" s="141">
        <v>-39170.800000000003</v>
      </c>
      <c r="E169" s="141"/>
      <c r="F169" s="141"/>
      <c r="G169" s="117"/>
      <c r="H169" s="117"/>
      <c r="I169" s="117"/>
      <c r="J169" s="117"/>
      <c r="K169" s="117"/>
      <c r="L169" s="117"/>
      <c r="M169" s="117"/>
      <c r="N169" s="117"/>
      <c r="O169" s="117"/>
      <c r="P169" s="117"/>
      <c r="Q169" s="117"/>
      <c r="R169" s="117"/>
      <c r="S169" s="117"/>
      <c r="T169" s="117"/>
      <c r="U169" s="117"/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/>
      <c r="AF169" s="117"/>
      <c r="AG169" s="117"/>
      <c r="AH169" s="117"/>
      <c r="AI169" s="117"/>
      <c r="AJ169" s="117"/>
      <c r="AK169" s="117"/>
      <c r="AL169" s="117"/>
      <c r="AM169" s="117"/>
      <c r="AN169" s="117"/>
      <c r="AO169" s="117"/>
      <c r="AP169" s="117"/>
      <c r="AQ169" s="117"/>
      <c r="AR169" s="117"/>
      <c r="AS169" s="117"/>
      <c r="AT169" s="117"/>
      <c r="AU169" s="117"/>
      <c r="AV169" s="117"/>
      <c r="AW169" s="117"/>
      <c r="AX169" s="117"/>
      <c r="AY169" s="117"/>
      <c r="AZ169" s="117"/>
      <c r="BA169" s="117"/>
      <c r="BB169" s="117"/>
      <c r="BC169" s="117"/>
      <c r="BD169" s="117"/>
      <c r="BE169" s="117"/>
      <c r="BF169" s="117"/>
      <c r="BG169" s="117"/>
    </row>
    <row r="170" spans="1:59" ht="37.5" x14ac:dyDescent="0.3">
      <c r="A170" s="139" t="s">
        <v>669</v>
      </c>
      <c r="B170" s="140" t="s">
        <v>807</v>
      </c>
      <c r="C170" s="141">
        <v>39.17</v>
      </c>
      <c r="D170" s="141">
        <v>39170.800000000003</v>
      </c>
      <c r="E170" s="141"/>
      <c r="F170" s="141"/>
      <c r="G170" s="117"/>
      <c r="H170" s="117"/>
      <c r="I170" s="117"/>
      <c r="J170" s="117"/>
      <c r="K170" s="117"/>
      <c r="L170" s="117"/>
      <c r="M170" s="117"/>
      <c r="N170" s="117"/>
      <c r="O170" s="117"/>
      <c r="P170" s="117"/>
      <c r="Q170" s="117"/>
      <c r="R170" s="117"/>
      <c r="S170" s="117"/>
      <c r="T170" s="117"/>
      <c r="U170" s="117"/>
      <c r="V170" s="117"/>
      <c r="W170" s="117"/>
      <c r="X170" s="117"/>
      <c r="Y170" s="117"/>
      <c r="Z170" s="117"/>
      <c r="AA170" s="117"/>
      <c r="AB170" s="117"/>
      <c r="AC170" s="117"/>
      <c r="AD170" s="117"/>
      <c r="AE170" s="117"/>
      <c r="AF170" s="117"/>
      <c r="AG170" s="117"/>
      <c r="AH170" s="117"/>
      <c r="AI170" s="117"/>
      <c r="AJ170" s="117"/>
      <c r="AK170" s="117"/>
      <c r="AL170" s="117"/>
      <c r="AM170" s="117"/>
      <c r="AN170" s="117"/>
      <c r="AO170" s="117"/>
      <c r="AP170" s="117"/>
      <c r="AQ170" s="117"/>
      <c r="AR170" s="117"/>
      <c r="AS170" s="117"/>
      <c r="AT170" s="117"/>
      <c r="AU170" s="117"/>
      <c r="AV170" s="117"/>
      <c r="AW170" s="117"/>
      <c r="AX170" s="117"/>
      <c r="AY170" s="117"/>
      <c r="AZ170" s="117"/>
      <c r="BA170" s="117"/>
      <c r="BB170" s="117"/>
      <c r="BC170" s="117"/>
      <c r="BD170" s="117"/>
      <c r="BE170" s="117"/>
      <c r="BF170" s="117"/>
      <c r="BG170" s="117"/>
    </row>
    <row r="171" spans="1:59" ht="37.5" x14ac:dyDescent="0.3">
      <c r="A171" s="139" t="s">
        <v>808</v>
      </c>
      <c r="B171" s="140" t="s">
        <v>809</v>
      </c>
      <c r="C171" s="141">
        <v>-50</v>
      </c>
      <c r="D171" s="141">
        <v>-50000</v>
      </c>
      <c r="E171" s="141"/>
      <c r="F171" s="141"/>
      <c r="G171" s="117"/>
      <c r="H171" s="117"/>
      <c r="I171" s="117"/>
      <c r="J171" s="117"/>
      <c r="K171" s="117"/>
      <c r="L171" s="117"/>
      <c r="M171" s="117"/>
      <c r="N171" s="117"/>
      <c r="O171" s="117"/>
      <c r="P171" s="117"/>
      <c r="Q171" s="117"/>
      <c r="R171" s="117"/>
      <c r="S171" s="117"/>
      <c r="T171" s="117"/>
      <c r="U171" s="117"/>
      <c r="V171" s="117"/>
      <c r="W171" s="117"/>
      <c r="X171" s="117"/>
      <c r="Y171" s="117"/>
      <c r="Z171" s="117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  <c r="AQ171" s="117"/>
      <c r="AR171" s="117"/>
      <c r="AS171" s="117"/>
      <c r="AT171" s="117"/>
      <c r="AU171" s="117"/>
      <c r="AV171" s="117"/>
      <c r="AW171" s="117"/>
      <c r="AX171" s="117"/>
      <c r="AY171" s="117"/>
      <c r="AZ171" s="117"/>
      <c r="BA171" s="117"/>
      <c r="BB171" s="117"/>
      <c r="BC171" s="117"/>
      <c r="BD171" s="117"/>
      <c r="BE171" s="117"/>
      <c r="BF171" s="117"/>
      <c r="BG171" s="117"/>
    </row>
    <row r="172" spans="1:59" x14ac:dyDescent="0.3">
      <c r="A172" s="139" t="s">
        <v>810</v>
      </c>
      <c r="B172" s="140" t="s">
        <v>811</v>
      </c>
      <c r="C172" s="141">
        <v>-60.2</v>
      </c>
      <c r="D172" s="141">
        <v>-60200</v>
      </c>
      <c r="E172" s="141"/>
      <c r="F172" s="141"/>
      <c r="G172" s="117"/>
      <c r="H172" s="117"/>
      <c r="I172" s="117"/>
      <c r="J172" s="117"/>
      <c r="K172" s="117"/>
      <c r="L172" s="117"/>
      <c r="M172" s="117"/>
      <c r="N172" s="117"/>
      <c r="O172" s="117"/>
      <c r="P172" s="117"/>
      <c r="Q172" s="117"/>
      <c r="R172" s="117"/>
      <c r="S172" s="117"/>
      <c r="T172" s="117"/>
      <c r="U172" s="117"/>
      <c r="V172" s="117"/>
      <c r="W172" s="117"/>
      <c r="X172" s="117"/>
      <c r="Y172" s="117"/>
      <c r="Z172" s="117"/>
      <c r="AA172" s="117"/>
      <c r="AB172" s="117"/>
      <c r="AC172" s="117"/>
      <c r="AD172" s="117"/>
      <c r="AE172" s="117"/>
      <c r="AF172" s="117"/>
      <c r="AG172" s="117"/>
      <c r="AH172" s="117"/>
      <c r="AI172" s="117"/>
      <c r="AJ172" s="117"/>
      <c r="AK172" s="117"/>
      <c r="AL172" s="117"/>
      <c r="AM172" s="117"/>
      <c r="AN172" s="117"/>
      <c r="AO172" s="117"/>
      <c r="AP172" s="117"/>
      <c r="AQ172" s="117"/>
      <c r="AR172" s="117"/>
      <c r="AS172" s="117"/>
      <c r="AT172" s="117"/>
      <c r="AU172" s="117"/>
      <c r="AV172" s="117"/>
      <c r="AW172" s="117"/>
      <c r="AX172" s="117"/>
      <c r="AY172" s="117"/>
      <c r="AZ172" s="117"/>
      <c r="BA172" s="117"/>
      <c r="BB172" s="117"/>
      <c r="BC172" s="117"/>
      <c r="BD172" s="117"/>
      <c r="BE172" s="117"/>
      <c r="BF172" s="117"/>
      <c r="BG172" s="117"/>
    </row>
    <row r="173" spans="1:59" x14ac:dyDescent="0.3">
      <c r="A173" s="139" t="s">
        <v>992</v>
      </c>
      <c r="B173" s="140" t="s">
        <v>1078</v>
      </c>
      <c r="C173" s="141">
        <v>110.2</v>
      </c>
      <c r="D173" s="141">
        <v>110200</v>
      </c>
      <c r="E173" s="141"/>
      <c r="F173" s="141"/>
      <c r="G173" s="117"/>
      <c r="H173" s="117"/>
      <c r="I173" s="117"/>
      <c r="J173" s="117"/>
      <c r="K173" s="117"/>
      <c r="L173" s="117"/>
      <c r="M173" s="117"/>
      <c r="N173" s="117"/>
      <c r="O173" s="117"/>
      <c r="P173" s="117"/>
      <c r="Q173" s="117"/>
      <c r="R173" s="117"/>
      <c r="S173" s="117"/>
      <c r="T173" s="117"/>
      <c r="U173" s="117"/>
      <c r="V173" s="117"/>
      <c r="W173" s="117"/>
      <c r="X173" s="117"/>
      <c r="Y173" s="117"/>
      <c r="Z173" s="117"/>
      <c r="AA173" s="117"/>
      <c r="AB173" s="117"/>
      <c r="AC173" s="117"/>
      <c r="AD173" s="117"/>
      <c r="AE173" s="117"/>
      <c r="AF173" s="117"/>
      <c r="AG173" s="117"/>
      <c r="AH173" s="117"/>
      <c r="AI173" s="117"/>
      <c r="AJ173" s="117"/>
      <c r="AK173" s="117"/>
      <c r="AL173" s="117"/>
      <c r="AM173" s="117"/>
      <c r="AN173" s="117"/>
      <c r="AO173" s="117"/>
      <c r="AP173" s="117"/>
      <c r="AQ173" s="117"/>
      <c r="AR173" s="117"/>
      <c r="AS173" s="117"/>
      <c r="AT173" s="117"/>
      <c r="AU173" s="117"/>
      <c r="AV173" s="117"/>
      <c r="AW173" s="117"/>
      <c r="AX173" s="117"/>
      <c r="AY173" s="117"/>
      <c r="AZ173" s="117"/>
      <c r="BA173" s="117"/>
      <c r="BB173" s="117"/>
      <c r="BC173" s="117"/>
      <c r="BD173" s="117"/>
      <c r="BE173" s="117"/>
      <c r="BF173" s="117"/>
      <c r="BG173" s="117"/>
    </row>
    <row r="174" spans="1:59" ht="75" x14ac:dyDescent="0.3">
      <c r="A174" s="139" t="s">
        <v>752</v>
      </c>
      <c r="B174" s="140" t="s">
        <v>834</v>
      </c>
      <c r="C174" s="141">
        <v>117.75</v>
      </c>
      <c r="D174" s="141">
        <v>117749</v>
      </c>
      <c r="E174" s="141"/>
      <c r="F174" s="141"/>
      <c r="G174" s="117"/>
      <c r="H174" s="117"/>
      <c r="I174" s="117"/>
      <c r="J174" s="117"/>
      <c r="K174" s="117"/>
      <c r="L174" s="117"/>
      <c r="M174" s="117"/>
      <c r="N174" s="117"/>
      <c r="O174" s="117"/>
      <c r="P174" s="117"/>
      <c r="Q174" s="117"/>
      <c r="R174" s="117"/>
      <c r="S174" s="117"/>
      <c r="T174" s="117"/>
      <c r="U174" s="117"/>
      <c r="V174" s="117"/>
      <c r="W174" s="117"/>
      <c r="X174" s="117"/>
      <c r="Y174" s="117"/>
      <c r="Z174" s="117"/>
      <c r="AA174" s="117"/>
      <c r="AB174" s="117"/>
      <c r="AC174" s="117"/>
      <c r="AD174" s="117"/>
      <c r="AE174" s="117"/>
      <c r="AF174" s="117"/>
      <c r="AG174" s="117"/>
      <c r="AH174" s="117"/>
      <c r="AI174" s="117"/>
      <c r="AJ174" s="117"/>
      <c r="AK174" s="117"/>
      <c r="AL174" s="117"/>
      <c r="AM174" s="117"/>
      <c r="AN174" s="117"/>
      <c r="AO174" s="117"/>
      <c r="AP174" s="117"/>
      <c r="AQ174" s="117"/>
      <c r="AR174" s="117"/>
      <c r="AS174" s="117"/>
      <c r="AT174" s="117"/>
      <c r="AU174" s="117"/>
      <c r="AV174" s="117"/>
      <c r="AW174" s="117"/>
      <c r="AX174" s="117"/>
      <c r="AY174" s="117"/>
      <c r="AZ174" s="117"/>
      <c r="BA174" s="117"/>
      <c r="BB174" s="117"/>
      <c r="BC174" s="117"/>
      <c r="BD174" s="117"/>
      <c r="BE174" s="117"/>
      <c r="BF174" s="117"/>
      <c r="BG174" s="117"/>
    </row>
    <row r="175" spans="1:59" x14ac:dyDescent="0.3">
      <c r="A175" s="139" t="s">
        <v>844</v>
      </c>
      <c r="B175" s="140" t="s">
        <v>846</v>
      </c>
      <c r="C175" s="141"/>
      <c r="D175" s="141"/>
      <c r="E175" s="141">
        <v>100000</v>
      </c>
      <c r="F175" s="141"/>
      <c r="G175" s="117"/>
      <c r="H175" s="117"/>
      <c r="I175" s="117"/>
      <c r="J175" s="117"/>
      <c r="K175" s="117"/>
      <c r="L175" s="117"/>
      <c r="M175" s="117"/>
      <c r="N175" s="117"/>
      <c r="O175" s="117"/>
      <c r="P175" s="117"/>
      <c r="Q175" s="117"/>
      <c r="R175" s="117"/>
      <c r="S175" s="117"/>
      <c r="T175" s="117"/>
      <c r="U175" s="117"/>
      <c r="V175" s="117"/>
      <c r="W175" s="117"/>
      <c r="X175" s="117"/>
      <c r="Y175" s="117"/>
      <c r="Z175" s="117"/>
      <c r="AA175" s="117"/>
      <c r="AB175" s="117"/>
      <c r="AC175" s="117"/>
      <c r="AD175" s="117"/>
      <c r="AE175" s="117"/>
      <c r="AF175" s="117"/>
      <c r="AG175" s="117"/>
      <c r="AH175" s="117"/>
      <c r="AI175" s="117"/>
      <c r="AJ175" s="117"/>
      <c r="AK175" s="117"/>
      <c r="AL175" s="117"/>
      <c r="AM175" s="117"/>
      <c r="AN175" s="117"/>
      <c r="AO175" s="117"/>
      <c r="AP175" s="117"/>
      <c r="AQ175" s="117"/>
      <c r="AR175" s="117"/>
      <c r="AS175" s="117"/>
      <c r="AT175" s="117"/>
      <c r="AU175" s="117"/>
      <c r="AV175" s="117"/>
      <c r="AW175" s="117"/>
      <c r="AX175" s="117"/>
      <c r="AY175" s="117"/>
      <c r="AZ175" s="117"/>
      <c r="BA175" s="117"/>
      <c r="BB175" s="117"/>
      <c r="BC175" s="117"/>
      <c r="BD175" s="117"/>
      <c r="BE175" s="117"/>
      <c r="BF175" s="117"/>
      <c r="BG175" s="117"/>
    </row>
    <row r="176" spans="1:59" x14ac:dyDescent="0.3">
      <c r="A176" s="139" t="s">
        <v>845</v>
      </c>
      <c r="B176" s="140" t="s">
        <v>847</v>
      </c>
      <c r="C176" s="141"/>
      <c r="D176" s="141"/>
      <c r="E176" s="141">
        <v>-100000</v>
      </c>
      <c r="F176" s="141"/>
      <c r="G176" s="117"/>
      <c r="H176" s="117"/>
      <c r="I176" s="117"/>
      <c r="J176" s="117"/>
      <c r="K176" s="117"/>
      <c r="L176" s="117"/>
      <c r="M176" s="117"/>
      <c r="N176" s="117"/>
      <c r="O176" s="117"/>
      <c r="P176" s="117"/>
      <c r="Q176" s="117"/>
      <c r="R176" s="117"/>
      <c r="S176" s="117"/>
      <c r="T176" s="117"/>
      <c r="U176" s="117"/>
      <c r="V176" s="117"/>
      <c r="W176" s="117"/>
      <c r="X176" s="117"/>
      <c r="Y176" s="117"/>
      <c r="Z176" s="117"/>
      <c r="AA176" s="117"/>
      <c r="AB176" s="117"/>
      <c r="AC176" s="117"/>
      <c r="AD176" s="117"/>
      <c r="AE176" s="117"/>
      <c r="AF176" s="117"/>
      <c r="AG176" s="117"/>
      <c r="AH176" s="117"/>
      <c r="AI176" s="117"/>
      <c r="AJ176" s="117"/>
      <c r="AK176" s="117"/>
      <c r="AL176" s="117"/>
      <c r="AM176" s="117"/>
      <c r="AN176" s="117"/>
      <c r="AO176" s="117"/>
      <c r="AP176" s="117"/>
      <c r="AQ176" s="117"/>
      <c r="AR176" s="117"/>
      <c r="AS176" s="117"/>
      <c r="AT176" s="117"/>
      <c r="AU176" s="117"/>
      <c r="AV176" s="117"/>
      <c r="AW176" s="117"/>
      <c r="AX176" s="117"/>
      <c r="AY176" s="117"/>
      <c r="AZ176" s="117"/>
      <c r="BA176" s="117"/>
      <c r="BB176" s="117"/>
      <c r="BC176" s="117"/>
      <c r="BD176" s="117"/>
      <c r="BE176" s="117"/>
      <c r="BF176" s="117"/>
      <c r="BG176" s="117"/>
    </row>
    <row r="177" spans="1:59" ht="37.5" x14ac:dyDescent="0.3">
      <c r="A177" s="139" t="s">
        <v>645</v>
      </c>
      <c r="B177" s="140" t="s">
        <v>868</v>
      </c>
      <c r="C177" s="141">
        <v>-67</v>
      </c>
      <c r="D177" s="141">
        <v>-67000</v>
      </c>
      <c r="E177" s="141"/>
      <c r="F177" s="141"/>
      <c r="G177" s="117"/>
      <c r="H177" s="117"/>
      <c r="I177" s="117"/>
      <c r="J177" s="117"/>
      <c r="K177" s="117"/>
      <c r="L177" s="117"/>
      <c r="M177" s="117"/>
      <c r="N177" s="117"/>
      <c r="O177" s="117"/>
      <c r="P177" s="117"/>
      <c r="Q177" s="117"/>
      <c r="R177" s="117"/>
      <c r="S177" s="117"/>
      <c r="T177" s="117"/>
      <c r="U177" s="117"/>
      <c r="V177" s="117"/>
      <c r="W177" s="117"/>
      <c r="X177" s="117"/>
      <c r="Y177" s="117"/>
      <c r="Z177" s="117"/>
      <c r="AA177" s="117"/>
      <c r="AB177" s="117"/>
      <c r="AC177" s="117"/>
      <c r="AD177" s="117"/>
      <c r="AE177" s="117"/>
      <c r="AF177" s="117"/>
      <c r="AG177" s="117"/>
      <c r="AH177" s="117"/>
      <c r="AI177" s="117"/>
      <c r="AJ177" s="117"/>
      <c r="AK177" s="117"/>
      <c r="AL177" s="117"/>
      <c r="AM177" s="117"/>
      <c r="AN177" s="117"/>
      <c r="AO177" s="117"/>
      <c r="AP177" s="117"/>
      <c r="AQ177" s="117"/>
      <c r="AR177" s="117"/>
      <c r="AS177" s="117"/>
      <c r="AT177" s="117"/>
      <c r="AU177" s="117"/>
      <c r="AV177" s="117"/>
      <c r="AW177" s="117"/>
      <c r="AX177" s="117"/>
      <c r="AY177" s="117"/>
      <c r="AZ177" s="117"/>
      <c r="BA177" s="117"/>
      <c r="BB177" s="117"/>
      <c r="BC177" s="117"/>
      <c r="BD177" s="117"/>
      <c r="BE177" s="117"/>
      <c r="BF177" s="117"/>
      <c r="BG177" s="117"/>
    </row>
    <row r="178" spans="1:59" x14ac:dyDescent="0.3">
      <c r="A178" s="139" t="s">
        <v>900</v>
      </c>
      <c r="B178" s="140" t="s">
        <v>901</v>
      </c>
      <c r="C178" s="141">
        <v>-14.06</v>
      </c>
      <c r="D178" s="141">
        <v>-14060</v>
      </c>
      <c r="E178" s="141"/>
      <c r="F178" s="141"/>
      <c r="G178" s="117"/>
      <c r="H178" s="117"/>
      <c r="I178" s="117"/>
      <c r="J178" s="117"/>
      <c r="K178" s="117"/>
      <c r="L178" s="117"/>
      <c r="M178" s="117"/>
      <c r="N178" s="117"/>
      <c r="O178" s="117"/>
      <c r="P178" s="117"/>
      <c r="Q178" s="117"/>
      <c r="R178" s="117"/>
      <c r="S178" s="117"/>
      <c r="T178" s="117"/>
      <c r="U178" s="117"/>
      <c r="V178" s="117"/>
      <c r="W178" s="117"/>
      <c r="X178" s="117"/>
      <c r="Y178" s="117"/>
      <c r="Z178" s="117"/>
      <c r="AA178" s="117"/>
      <c r="AB178" s="117"/>
      <c r="AC178" s="117"/>
      <c r="AD178" s="117"/>
      <c r="AE178" s="117"/>
      <c r="AF178" s="117"/>
      <c r="AG178" s="117"/>
      <c r="AH178" s="117"/>
      <c r="AI178" s="117"/>
      <c r="AJ178" s="117"/>
      <c r="AK178" s="117"/>
      <c r="AL178" s="117"/>
      <c r="AM178" s="117"/>
      <c r="AN178" s="117"/>
      <c r="AO178" s="117"/>
      <c r="AP178" s="117"/>
      <c r="AQ178" s="117"/>
      <c r="AR178" s="117"/>
      <c r="AS178" s="117"/>
      <c r="AT178" s="117"/>
      <c r="AU178" s="117"/>
      <c r="AV178" s="117"/>
      <c r="AW178" s="117"/>
      <c r="AX178" s="117"/>
      <c r="AY178" s="117"/>
      <c r="AZ178" s="117"/>
      <c r="BA178" s="117"/>
      <c r="BB178" s="117"/>
      <c r="BC178" s="117"/>
      <c r="BD178" s="117"/>
      <c r="BE178" s="117"/>
      <c r="BF178" s="117"/>
      <c r="BG178" s="117"/>
    </row>
    <row r="179" spans="1:59" ht="37.5" x14ac:dyDescent="0.3">
      <c r="A179" s="139" t="s">
        <v>902</v>
      </c>
      <c r="B179" s="140" t="s">
        <v>903</v>
      </c>
      <c r="C179" s="141">
        <v>14.06</v>
      </c>
      <c r="D179" s="141">
        <v>14060</v>
      </c>
      <c r="E179" s="141"/>
      <c r="F179" s="141"/>
      <c r="G179" s="117"/>
      <c r="H179" s="117"/>
      <c r="I179" s="117"/>
      <c r="J179" s="117"/>
      <c r="K179" s="117"/>
      <c r="L179" s="117"/>
      <c r="M179" s="117"/>
      <c r="N179" s="117"/>
      <c r="O179" s="117"/>
      <c r="P179" s="117"/>
      <c r="Q179" s="117"/>
      <c r="R179" s="117"/>
      <c r="S179" s="117"/>
      <c r="T179" s="117"/>
      <c r="U179" s="117"/>
      <c r="V179" s="117"/>
      <c r="W179" s="117"/>
      <c r="X179" s="117"/>
      <c r="Y179" s="117"/>
      <c r="Z179" s="117"/>
      <c r="AA179" s="117"/>
      <c r="AB179" s="117"/>
      <c r="AC179" s="117"/>
      <c r="AD179" s="117"/>
      <c r="AE179" s="117"/>
      <c r="AF179" s="117"/>
      <c r="AG179" s="117"/>
      <c r="AH179" s="117"/>
      <c r="AI179" s="117"/>
      <c r="AJ179" s="117"/>
      <c r="AK179" s="117"/>
      <c r="AL179" s="117"/>
      <c r="AM179" s="117"/>
      <c r="AN179" s="117"/>
      <c r="AO179" s="117"/>
      <c r="AP179" s="117"/>
      <c r="AQ179" s="117"/>
      <c r="AR179" s="117"/>
      <c r="AS179" s="117"/>
      <c r="AT179" s="117"/>
      <c r="AU179" s="117"/>
      <c r="AV179" s="117"/>
      <c r="AW179" s="117"/>
      <c r="AX179" s="117"/>
      <c r="AY179" s="117"/>
      <c r="AZ179" s="117"/>
      <c r="BA179" s="117"/>
      <c r="BB179" s="117"/>
      <c r="BC179" s="117"/>
      <c r="BD179" s="117"/>
      <c r="BE179" s="117"/>
      <c r="BF179" s="117"/>
      <c r="BG179" s="117"/>
    </row>
    <row r="180" spans="1:59" ht="56.25" x14ac:dyDescent="0.3">
      <c r="A180" s="139" t="s">
        <v>908</v>
      </c>
      <c r="B180" s="138" t="s">
        <v>910</v>
      </c>
      <c r="C180" s="141"/>
      <c r="D180" s="141"/>
      <c r="E180" s="141">
        <v>2096039.17</v>
      </c>
      <c r="F180" s="141"/>
      <c r="G180" s="117"/>
      <c r="H180" s="117"/>
      <c r="I180" s="117"/>
      <c r="J180" s="117"/>
      <c r="K180" s="117"/>
      <c r="L180" s="117"/>
      <c r="M180" s="117"/>
      <c r="N180" s="117"/>
      <c r="O180" s="117"/>
      <c r="P180" s="117"/>
      <c r="Q180" s="117"/>
      <c r="R180" s="117"/>
      <c r="S180" s="117"/>
      <c r="T180" s="117"/>
      <c r="U180" s="117"/>
      <c r="V180" s="117"/>
      <c r="W180" s="117"/>
      <c r="X180" s="117"/>
      <c r="Y180" s="117"/>
      <c r="Z180" s="117"/>
      <c r="AA180" s="117"/>
      <c r="AB180" s="117"/>
      <c r="AC180" s="117"/>
      <c r="AD180" s="117"/>
      <c r="AE180" s="117"/>
      <c r="AF180" s="117"/>
      <c r="AG180" s="117"/>
      <c r="AH180" s="117"/>
      <c r="AI180" s="117"/>
      <c r="AJ180" s="117"/>
      <c r="AK180" s="117"/>
      <c r="AL180" s="117"/>
      <c r="AM180" s="117"/>
      <c r="AN180" s="117"/>
      <c r="AO180" s="117"/>
      <c r="AP180" s="117"/>
      <c r="AQ180" s="117"/>
      <c r="AR180" s="117"/>
      <c r="AS180" s="117"/>
      <c r="AT180" s="117"/>
      <c r="AU180" s="117"/>
      <c r="AV180" s="117"/>
      <c r="AW180" s="117"/>
      <c r="AX180" s="117"/>
      <c r="AY180" s="117"/>
      <c r="AZ180" s="117"/>
      <c r="BA180" s="117"/>
      <c r="BB180" s="117"/>
      <c r="BC180" s="117"/>
      <c r="BD180" s="117"/>
      <c r="BE180" s="117"/>
      <c r="BF180" s="117"/>
      <c r="BG180" s="117"/>
    </row>
    <row r="181" spans="1:59" ht="56.25" x14ac:dyDescent="0.3">
      <c r="A181" s="139" t="s">
        <v>756</v>
      </c>
      <c r="B181" s="138" t="s">
        <v>911</v>
      </c>
      <c r="C181" s="141"/>
      <c r="D181" s="141"/>
      <c r="E181" s="141">
        <v>-2096039.17</v>
      </c>
      <c r="F181" s="141"/>
      <c r="G181" s="117"/>
      <c r="H181" s="117"/>
      <c r="I181" s="117"/>
      <c r="J181" s="117"/>
      <c r="K181" s="117"/>
      <c r="L181" s="117"/>
      <c r="M181" s="117"/>
      <c r="N181" s="117"/>
      <c r="O181" s="117"/>
      <c r="P181" s="117"/>
      <c r="Q181" s="117"/>
      <c r="R181" s="117"/>
      <c r="S181" s="117"/>
      <c r="T181" s="117"/>
      <c r="U181" s="117"/>
      <c r="V181" s="117"/>
      <c r="W181" s="117"/>
      <c r="X181" s="117"/>
      <c r="Y181" s="117"/>
      <c r="Z181" s="117"/>
      <c r="AA181" s="117"/>
      <c r="AB181" s="117"/>
      <c r="AC181" s="117"/>
      <c r="AD181" s="117"/>
      <c r="AE181" s="117"/>
      <c r="AF181" s="117"/>
      <c r="AG181" s="117"/>
      <c r="AH181" s="117"/>
      <c r="AI181" s="117"/>
      <c r="AJ181" s="117"/>
      <c r="AK181" s="117"/>
      <c r="AL181" s="117"/>
      <c r="AM181" s="117"/>
      <c r="AN181" s="117"/>
      <c r="AO181" s="117"/>
      <c r="AP181" s="117"/>
      <c r="AQ181" s="117"/>
      <c r="AR181" s="117"/>
      <c r="AS181" s="117"/>
      <c r="AT181" s="117"/>
      <c r="AU181" s="117"/>
      <c r="AV181" s="117"/>
      <c r="AW181" s="117"/>
      <c r="AX181" s="117"/>
      <c r="AY181" s="117"/>
      <c r="AZ181" s="117"/>
      <c r="BA181" s="117"/>
      <c r="BB181" s="117"/>
      <c r="BC181" s="117"/>
      <c r="BD181" s="117"/>
      <c r="BE181" s="117"/>
      <c r="BF181" s="117"/>
      <c r="BG181" s="117"/>
    </row>
    <row r="182" spans="1:59" x14ac:dyDescent="0.3">
      <c r="A182" s="185" t="s">
        <v>750</v>
      </c>
      <c r="B182" s="41" t="s">
        <v>881</v>
      </c>
      <c r="C182" s="141">
        <v>1603.85</v>
      </c>
      <c r="D182" s="141">
        <v>1603846.95</v>
      </c>
      <c r="E182" s="141"/>
      <c r="F182" s="141"/>
      <c r="G182" s="117"/>
      <c r="H182" s="117"/>
      <c r="I182" s="117"/>
      <c r="J182" s="117"/>
      <c r="K182" s="117"/>
      <c r="L182" s="117"/>
      <c r="M182" s="117"/>
      <c r="N182" s="117"/>
      <c r="O182" s="117"/>
      <c r="P182" s="117"/>
      <c r="Q182" s="117"/>
      <c r="R182" s="117"/>
      <c r="S182" s="117"/>
      <c r="T182" s="117"/>
      <c r="U182" s="117"/>
      <c r="V182" s="117"/>
      <c r="W182" s="117"/>
      <c r="X182" s="117"/>
      <c r="Y182" s="117"/>
      <c r="Z182" s="117"/>
      <c r="AA182" s="117"/>
      <c r="AB182" s="117"/>
      <c r="AC182" s="117"/>
      <c r="AD182" s="117"/>
      <c r="AE182" s="117"/>
      <c r="AF182" s="117"/>
      <c r="AG182" s="117"/>
      <c r="AH182" s="117"/>
      <c r="AI182" s="117"/>
      <c r="AJ182" s="117"/>
      <c r="AK182" s="117"/>
      <c r="AL182" s="117"/>
      <c r="AM182" s="117"/>
      <c r="AN182" s="117"/>
      <c r="AO182" s="117"/>
      <c r="AP182" s="117"/>
      <c r="AQ182" s="117"/>
      <c r="AR182" s="117"/>
      <c r="AS182" s="117"/>
      <c r="AT182" s="117"/>
      <c r="AU182" s="117"/>
      <c r="AV182" s="117"/>
      <c r="AW182" s="117"/>
      <c r="AX182" s="117"/>
      <c r="AY182" s="117"/>
      <c r="AZ182" s="117"/>
      <c r="BA182" s="117"/>
      <c r="BB182" s="117"/>
      <c r="BC182" s="117"/>
      <c r="BD182" s="117"/>
      <c r="BE182" s="117"/>
      <c r="BF182" s="117"/>
      <c r="BG182" s="117"/>
    </row>
    <row r="183" spans="1:59" x14ac:dyDescent="0.3">
      <c r="A183" s="185" t="s">
        <v>749</v>
      </c>
      <c r="B183" s="41" t="s">
        <v>881</v>
      </c>
      <c r="C183" s="141">
        <v>35.659999999999997</v>
      </c>
      <c r="D183" s="141">
        <v>35656.57</v>
      </c>
      <c r="E183" s="141"/>
      <c r="F183" s="141"/>
      <c r="G183" s="117"/>
      <c r="H183" s="117"/>
      <c r="I183" s="117"/>
      <c r="J183" s="117"/>
      <c r="K183" s="117"/>
      <c r="L183" s="117"/>
      <c r="M183" s="117"/>
      <c r="N183" s="117"/>
      <c r="O183" s="117"/>
      <c r="P183" s="117"/>
      <c r="Q183" s="117"/>
      <c r="R183" s="117"/>
      <c r="S183" s="117"/>
      <c r="T183" s="117"/>
      <c r="U183" s="117"/>
      <c r="V183" s="117"/>
      <c r="W183" s="117"/>
      <c r="X183" s="117"/>
      <c r="Y183" s="117"/>
      <c r="Z183" s="117"/>
      <c r="AA183" s="117"/>
      <c r="AB183" s="117"/>
      <c r="AC183" s="117"/>
      <c r="AD183" s="117"/>
      <c r="AE183" s="117"/>
      <c r="AF183" s="117"/>
      <c r="AG183" s="117"/>
      <c r="AH183" s="117"/>
      <c r="AI183" s="117"/>
      <c r="AJ183" s="117"/>
      <c r="AK183" s="117"/>
      <c r="AL183" s="117"/>
      <c r="AM183" s="117"/>
      <c r="AN183" s="117"/>
      <c r="AO183" s="117"/>
      <c r="AP183" s="117"/>
      <c r="AQ183" s="117"/>
      <c r="AR183" s="117"/>
      <c r="AS183" s="117"/>
      <c r="AT183" s="117"/>
      <c r="AU183" s="117"/>
      <c r="AV183" s="117"/>
      <c r="AW183" s="117"/>
      <c r="AX183" s="117"/>
      <c r="AY183" s="117"/>
      <c r="AZ183" s="117"/>
      <c r="BA183" s="117"/>
      <c r="BB183" s="117"/>
      <c r="BC183" s="117"/>
      <c r="BD183" s="117"/>
      <c r="BE183" s="117"/>
      <c r="BF183" s="117"/>
      <c r="BG183" s="117"/>
    </row>
    <row r="184" spans="1:59" x14ac:dyDescent="0.3">
      <c r="A184" s="185" t="s">
        <v>748</v>
      </c>
      <c r="B184" s="41" t="s">
        <v>881</v>
      </c>
      <c r="C184" s="141">
        <v>29.51</v>
      </c>
      <c r="D184" s="141">
        <v>29511.13</v>
      </c>
      <c r="E184" s="141"/>
      <c r="F184" s="141"/>
      <c r="G184" s="117"/>
      <c r="H184" s="117"/>
      <c r="I184" s="117"/>
      <c r="J184" s="117"/>
      <c r="K184" s="117"/>
      <c r="L184" s="117"/>
      <c r="M184" s="117"/>
      <c r="N184" s="117"/>
      <c r="O184" s="117"/>
      <c r="P184" s="117"/>
      <c r="Q184" s="117"/>
      <c r="R184" s="117"/>
      <c r="S184" s="117"/>
      <c r="T184" s="117"/>
      <c r="U184" s="117"/>
      <c r="V184" s="117"/>
      <c r="W184" s="117"/>
      <c r="X184" s="117"/>
      <c r="Y184" s="117"/>
      <c r="Z184" s="117"/>
      <c r="AA184" s="117"/>
      <c r="AB184" s="117"/>
      <c r="AC184" s="117"/>
      <c r="AD184" s="117"/>
      <c r="AE184" s="117"/>
      <c r="AF184" s="117"/>
      <c r="AG184" s="117"/>
      <c r="AH184" s="117"/>
      <c r="AI184" s="117"/>
      <c r="AJ184" s="117"/>
      <c r="AK184" s="117"/>
      <c r="AL184" s="117"/>
      <c r="AM184" s="117"/>
      <c r="AN184" s="117"/>
      <c r="AO184" s="117"/>
      <c r="AP184" s="117"/>
      <c r="AQ184" s="117"/>
      <c r="AR184" s="117"/>
      <c r="AS184" s="117"/>
      <c r="AT184" s="117"/>
      <c r="AU184" s="117"/>
      <c r="AV184" s="117"/>
      <c r="AW184" s="117"/>
      <c r="AX184" s="117"/>
      <c r="AY184" s="117"/>
      <c r="AZ184" s="117"/>
      <c r="BA184" s="117"/>
      <c r="BB184" s="117"/>
      <c r="BC184" s="117"/>
      <c r="BD184" s="117"/>
      <c r="BE184" s="117"/>
      <c r="BF184" s="117"/>
      <c r="BG184" s="117"/>
    </row>
    <row r="185" spans="1:59" ht="37.5" x14ac:dyDescent="0.3">
      <c r="A185" s="139" t="s">
        <v>942</v>
      </c>
      <c r="B185" s="138" t="s">
        <v>954</v>
      </c>
      <c r="C185" s="141"/>
      <c r="D185" s="141"/>
      <c r="E185" s="141">
        <v>944450</v>
      </c>
      <c r="F185" s="141"/>
      <c r="G185" s="117"/>
      <c r="H185" s="117"/>
      <c r="I185" s="117"/>
      <c r="J185" s="117"/>
      <c r="K185" s="117"/>
      <c r="L185" s="117"/>
      <c r="M185" s="117"/>
      <c r="N185" s="117"/>
      <c r="O185" s="117"/>
      <c r="P185" s="117"/>
      <c r="Q185" s="117"/>
      <c r="R185" s="117"/>
      <c r="S185" s="117"/>
      <c r="T185" s="117"/>
      <c r="U185" s="117"/>
      <c r="V185" s="117"/>
      <c r="W185" s="117"/>
      <c r="X185" s="117"/>
      <c r="Y185" s="117"/>
      <c r="Z185" s="117"/>
      <c r="AA185" s="117"/>
      <c r="AB185" s="117"/>
      <c r="AC185" s="117"/>
      <c r="AD185" s="117"/>
      <c r="AE185" s="117"/>
      <c r="AF185" s="117"/>
      <c r="AG185" s="117"/>
      <c r="AH185" s="117"/>
      <c r="AI185" s="117"/>
      <c r="AJ185" s="117"/>
      <c r="AK185" s="117"/>
      <c r="AL185" s="117"/>
      <c r="AM185" s="117"/>
      <c r="AN185" s="117"/>
      <c r="AO185" s="117"/>
      <c r="AP185" s="117"/>
      <c r="AQ185" s="117"/>
      <c r="AR185" s="117"/>
      <c r="AS185" s="117"/>
      <c r="AT185" s="117"/>
      <c r="AU185" s="117"/>
      <c r="AV185" s="117"/>
      <c r="AW185" s="117"/>
      <c r="AX185" s="117"/>
      <c r="AY185" s="117"/>
      <c r="AZ185" s="117"/>
      <c r="BA185" s="117"/>
      <c r="BB185" s="117"/>
      <c r="BC185" s="117"/>
      <c r="BD185" s="117"/>
      <c r="BE185" s="117"/>
      <c r="BF185" s="117"/>
      <c r="BG185" s="117"/>
    </row>
    <row r="186" spans="1:59" ht="56.25" x14ac:dyDescent="0.3">
      <c r="A186" s="139" t="s">
        <v>946</v>
      </c>
      <c r="B186" s="138" t="s">
        <v>955</v>
      </c>
      <c r="C186" s="141"/>
      <c r="D186" s="141"/>
      <c r="E186" s="141">
        <v>1145133</v>
      </c>
      <c r="F186" s="141"/>
      <c r="G186" s="117"/>
      <c r="H186" s="117"/>
      <c r="I186" s="117"/>
      <c r="J186" s="117"/>
      <c r="K186" s="117"/>
      <c r="L186" s="117"/>
      <c r="M186" s="117"/>
      <c r="N186" s="117"/>
      <c r="O186" s="117"/>
      <c r="P186" s="117"/>
      <c r="Q186" s="117"/>
      <c r="R186" s="117"/>
      <c r="S186" s="117"/>
      <c r="T186" s="117"/>
      <c r="U186" s="117"/>
      <c r="V186" s="117"/>
      <c r="W186" s="117"/>
      <c r="X186" s="117"/>
      <c r="Y186" s="117"/>
      <c r="Z186" s="117"/>
      <c r="AA186" s="117"/>
      <c r="AB186" s="117"/>
      <c r="AC186" s="117"/>
      <c r="AD186" s="117"/>
      <c r="AE186" s="117"/>
      <c r="AF186" s="117"/>
      <c r="AG186" s="117"/>
      <c r="AH186" s="117"/>
      <c r="AI186" s="117"/>
      <c r="AJ186" s="117"/>
      <c r="AK186" s="117"/>
      <c r="AL186" s="117"/>
      <c r="AM186" s="117"/>
      <c r="AN186" s="117"/>
      <c r="AO186" s="117"/>
      <c r="AP186" s="117"/>
      <c r="AQ186" s="117"/>
      <c r="AR186" s="117"/>
      <c r="AS186" s="117"/>
      <c r="AT186" s="117"/>
      <c r="AU186" s="117"/>
      <c r="AV186" s="117"/>
      <c r="AW186" s="117"/>
      <c r="AX186" s="117"/>
      <c r="AY186" s="117"/>
      <c r="AZ186" s="117"/>
      <c r="BA186" s="117"/>
      <c r="BB186" s="117"/>
      <c r="BC186" s="117"/>
      <c r="BD186" s="117"/>
      <c r="BE186" s="117"/>
      <c r="BF186" s="117"/>
      <c r="BG186" s="117"/>
    </row>
    <row r="187" spans="1:59" ht="56.25" x14ac:dyDescent="0.3">
      <c r="A187" s="139" t="s">
        <v>950</v>
      </c>
      <c r="B187" s="138" t="s">
        <v>956</v>
      </c>
      <c r="C187" s="141"/>
      <c r="D187" s="141"/>
      <c r="E187" s="141">
        <v>483891.47</v>
      </c>
      <c r="F187" s="141"/>
      <c r="G187" s="117"/>
      <c r="H187" s="117"/>
      <c r="I187" s="117"/>
      <c r="J187" s="117"/>
      <c r="K187" s="117"/>
      <c r="L187" s="117"/>
      <c r="M187" s="117"/>
      <c r="N187" s="117"/>
      <c r="O187" s="117"/>
      <c r="P187" s="117"/>
      <c r="Q187" s="117"/>
      <c r="R187" s="117"/>
      <c r="S187" s="117"/>
      <c r="T187" s="117"/>
      <c r="U187" s="117"/>
      <c r="V187" s="117"/>
      <c r="W187" s="117"/>
      <c r="X187" s="117"/>
      <c r="Y187" s="117"/>
      <c r="Z187" s="117"/>
      <c r="AA187" s="117"/>
      <c r="AB187" s="117"/>
      <c r="AC187" s="117"/>
      <c r="AD187" s="117"/>
      <c r="AE187" s="117"/>
      <c r="AF187" s="117"/>
      <c r="AG187" s="117"/>
      <c r="AH187" s="117"/>
      <c r="AI187" s="117"/>
      <c r="AJ187" s="117"/>
      <c r="AK187" s="117"/>
      <c r="AL187" s="117"/>
      <c r="AM187" s="117"/>
      <c r="AN187" s="117"/>
      <c r="AO187" s="117"/>
      <c r="AP187" s="117"/>
      <c r="AQ187" s="117"/>
      <c r="AR187" s="117"/>
      <c r="AS187" s="117"/>
      <c r="AT187" s="117"/>
      <c r="AU187" s="117"/>
      <c r="AV187" s="117"/>
      <c r="AW187" s="117"/>
      <c r="AX187" s="117"/>
      <c r="AY187" s="117"/>
      <c r="AZ187" s="117"/>
      <c r="BA187" s="117"/>
      <c r="BB187" s="117"/>
      <c r="BC187" s="117"/>
      <c r="BD187" s="117"/>
      <c r="BE187" s="117"/>
      <c r="BF187" s="117"/>
      <c r="BG187" s="117"/>
    </row>
    <row r="188" spans="1:59" ht="37.5" x14ac:dyDescent="0.3">
      <c r="A188" s="139" t="s">
        <v>756</v>
      </c>
      <c r="B188" s="140" t="s">
        <v>957</v>
      </c>
      <c r="C188" s="141"/>
      <c r="D188" s="141"/>
      <c r="E188" s="141">
        <v>-944450</v>
      </c>
      <c r="F188" s="141"/>
      <c r="G188" s="117"/>
      <c r="H188" s="117"/>
      <c r="I188" s="117"/>
      <c r="J188" s="117"/>
      <c r="K188" s="117"/>
      <c r="L188" s="117"/>
      <c r="M188" s="117"/>
      <c r="N188" s="117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  <c r="Y188" s="117"/>
      <c r="Z188" s="117"/>
      <c r="AA188" s="117"/>
      <c r="AB188" s="117"/>
      <c r="AC188" s="117"/>
      <c r="AD188" s="117"/>
      <c r="AE188" s="117"/>
      <c r="AF188" s="117"/>
      <c r="AG188" s="117"/>
      <c r="AH188" s="117"/>
      <c r="AI188" s="117"/>
      <c r="AJ188" s="117"/>
      <c r="AK188" s="117"/>
      <c r="AL188" s="117"/>
      <c r="AM188" s="117"/>
      <c r="AN188" s="117"/>
      <c r="AO188" s="117"/>
      <c r="AP188" s="117"/>
      <c r="AQ188" s="117"/>
      <c r="AR188" s="117"/>
      <c r="AS188" s="117"/>
      <c r="AT188" s="117"/>
      <c r="AU188" s="117"/>
      <c r="AV188" s="117"/>
      <c r="AW188" s="117"/>
      <c r="AX188" s="117"/>
      <c r="AY188" s="117"/>
      <c r="AZ188" s="117"/>
      <c r="BA188" s="117"/>
      <c r="BB188" s="117"/>
      <c r="BC188" s="117"/>
      <c r="BD188" s="117"/>
      <c r="BE188" s="117"/>
      <c r="BF188" s="117"/>
      <c r="BG188" s="117"/>
    </row>
    <row r="189" spans="1:59" ht="37.5" x14ac:dyDescent="0.3">
      <c r="A189" s="139" t="s">
        <v>645</v>
      </c>
      <c r="B189" s="140" t="s">
        <v>958</v>
      </c>
      <c r="C189" s="141"/>
      <c r="D189" s="141"/>
      <c r="E189" s="141">
        <v>-1629024.47</v>
      </c>
      <c r="F189" s="141"/>
      <c r="G189" s="117"/>
      <c r="H189" s="117"/>
      <c r="I189" s="117"/>
      <c r="J189" s="117"/>
      <c r="K189" s="117"/>
      <c r="L189" s="117"/>
      <c r="M189" s="117"/>
      <c r="N189" s="117"/>
      <c r="O189" s="117"/>
      <c r="P189" s="117"/>
      <c r="Q189" s="117"/>
      <c r="R189" s="117"/>
      <c r="S189" s="117"/>
      <c r="T189" s="117"/>
      <c r="U189" s="117"/>
      <c r="V189" s="117"/>
      <c r="W189" s="117"/>
      <c r="X189" s="117"/>
      <c r="Y189" s="117"/>
      <c r="Z189" s="117"/>
      <c r="AA189" s="117"/>
      <c r="AB189" s="117"/>
      <c r="AC189" s="117"/>
      <c r="AD189" s="117"/>
      <c r="AE189" s="117"/>
      <c r="AF189" s="117"/>
      <c r="AG189" s="117"/>
      <c r="AH189" s="117"/>
      <c r="AI189" s="117"/>
      <c r="AJ189" s="117"/>
      <c r="AK189" s="117"/>
      <c r="AL189" s="117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17"/>
      <c r="BD189" s="117"/>
      <c r="BE189" s="117"/>
      <c r="BF189" s="117"/>
      <c r="BG189" s="117"/>
    </row>
    <row r="190" spans="1:59" ht="37.5" x14ac:dyDescent="0.3">
      <c r="A190" s="139" t="s">
        <v>992</v>
      </c>
      <c r="B190" s="140" t="s">
        <v>993</v>
      </c>
      <c r="C190" s="141">
        <v>4366.9399999999996</v>
      </c>
      <c r="D190" s="141">
        <v>4366939</v>
      </c>
      <c r="E190" s="141"/>
      <c r="F190" s="141"/>
      <c r="G190" s="117"/>
      <c r="H190" s="117"/>
      <c r="I190" s="117"/>
      <c r="J190" s="117"/>
      <c r="K190" s="117"/>
      <c r="L190" s="117"/>
      <c r="M190" s="117"/>
      <c r="N190" s="117"/>
      <c r="O190" s="117"/>
      <c r="P190" s="117"/>
      <c r="Q190" s="117"/>
      <c r="R190" s="117"/>
      <c r="S190" s="117"/>
      <c r="T190" s="117"/>
      <c r="U190" s="117"/>
      <c r="V190" s="117"/>
      <c r="W190" s="117"/>
      <c r="X190" s="117"/>
      <c r="Y190" s="117"/>
      <c r="Z190" s="117"/>
      <c r="AA190" s="117"/>
      <c r="AB190" s="117"/>
      <c r="AC190" s="117"/>
      <c r="AD190" s="117"/>
      <c r="AE190" s="117"/>
      <c r="AF190" s="117"/>
      <c r="AG190" s="117"/>
      <c r="AH190" s="117"/>
      <c r="AI190" s="117"/>
      <c r="AJ190" s="117"/>
      <c r="AK190" s="117"/>
      <c r="AL190" s="117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17"/>
      <c r="BD190" s="117"/>
      <c r="BE190" s="117"/>
      <c r="BF190" s="117"/>
      <c r="BG190" s="117"/>
    </row>
    <row r="191" spans="1:59" x14ac:dyDescent="0.3">
      <c r="A191" s="139" t="s">
        <v>758</v>
      </c>
      <c r="B191" s="140" t="s">
        <v>998</v>
      </c>
      <c r="C191" s="141">
        <v>-3033.81</v>
      </c>
      <c r="D191" s="141">
        <v>-3033811</v>
      </c>
      <c r="E191" s="141"/>
      <c r="F191" s="141"/>
      <c r="G191" s="117"/>
      <c r="H191" s="117"/>
      <c r="I191" s="117"/>
      <c r="J191" s="117"/>
      <c r="K191" s="117"/>
      <c r="L191" s="117"/>
      <c r="M191" s="117"/>
      <c r="N191" s="117"/>
      <c r="O191" s="117"/>
      <c r="P191" s="117"/>
      <c r="Q191" s="117"/>
      <c r="R191" s="117"/>
      <c r="S191" s="117"/>
      <c r="T191" s="117"/>
      <c r="U191" s="117"/>
      <c r="V191" s="117"/>
      <c r="W191" s="117"/>
      <c r="X191" s="117"/>
      <c r="Y191" s="117"/>
      <c r="Z191" s="117"/>
      <c r="AA191" s="117"/>
      <c r="AB191" s="117"/>
      <c r="AC191" s="117"/>
      <c r="AD191" s="117"/>
      <c r="AE191" s="117"/>
      <c r="AF191" s="117"/>
      <c r="AG191" s="117"/>
      <c r="AH191" s="117"/>
      <c r="AI191" s="117"/>
      <c r="AJ191" s="117"/>
      <c r="AK191" s="117"/>
      <c r="AL191" s="117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17"/>
      <c r="BD191" s="117"/>
      <c r="BE191" s="117"/>
      <c r="BF191" s="117"/>
      <c r="BG191" s="117"/>
    </row>
    <row r="192" spans="1:59" x14ac:dyDescent="0.3">
      <c r="A192" s="139" t="s">
        <v>994</v>
      </c>
      <c r="B192" s="140" t="s">
        <v>996</v>
      </c>
      <c r="C192" s="141">
        <v>-1039.81</v>
      </c>
      <c r="D192" s="141">
        <v>-1039807</v>
      </c>
      <c r="E192" s="141"/>
      <c r="F192" s="141"/>
      <c r="G192" s="117"/>
      <c r="H192" s="117"/>
      <c r="I192" s="117"/>
      <c r="J192" s="117"/>
      <c r="K192" s="117"/>
      <c r="L192" s="117"/>
      <c r="M192" s="117"/>
      <c r="N192" s="117"/>
      <c r="O192" s="117"/>
      <c r="P192" s="117"/>
      <c r="Q192" s="117"/>
      <c r="R192" s="117"/>
      <c r="S192" s="117"/>
      <c r="T192" s="117"/>
      <c r="U192" s="117"/>
      <c r="V192" s="117"/>
      <c r="W192" s="117"/>
      <c r="X192" s="117"/>
      <c r="Y192" s="117"/>
      <c r="Z192" s="117"/>
      <c r="AA192" s="117"/>
      <c r="AB192" s="117"/>
      <c r="AC192" s="117"/>
      <c r="AD192" s="117"/>
      <c r="AE192" s="117"/>
      <c r="AF192" s="117"/>
      <c r="AG192" s="117"/>
      <c r="AH192" s="117"/>
      <c r="AI192" s="117"/>
      <c r="AJ192" s="117"/>
      <c r="AK192" s="117"/>
      <c r="AL192" s="117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17"/>
      <c r="BD192" s="117"/>
      <c r="BE192" s="117"/>
      <c r="BF192" s="117"/>
      <c r="BG192" s="117"/>
    </row>
    <row r="193" spans="1:59" x14ac:dyDescent="0.3">
      <c r="A193" s="139" t="s">
        <v>995</v>
      </c>
      <c r="B193" s="140" t="s">
        <v>997</v>
      </c>
      <c r="C193" s="141">
        <v>-293.32</v>
      </c>
      <c r="D193" s="141">
        <v>-293321</v>
      </c>
      <c r="E193" s="141"/>
      <c r="F193" s="141"/>
      <c r="G193" s="117"/>
      <c r="H193" s="117"/>
      <c r="I193" s="117"/>
      <c r="J193" s="117"/>
      <c r="K193" s="117"/>
      <c r="L193" s="117"/>
      <c r="M193" s="117"/>
      <c r="N193" s="117"/>
      <c r="O193" s="117"/>
      <c r="P193" s="117"/>
      <c r="Q193" s="117"/>
      <c r="R193" s="117"/>
      <c r="S193" s="117"/>
      <c r="T193" s="117"/>
      <c r="U193" s="117"/>
      <c r="V193" s="117"/>
      <c r="W193" s="117"/>
      <c r="X193" s="117"/>
      <c r="Y193" s="117"/>
      <c r="Z193" s="117"/>
      <c r="AA193" s="117"/>
      <c r="AB193" s="117"/>
      <c r="AC193" s="117"/>
      <c r="AD193" s="117"/>
      <c r="AE193" s="117"/>
      <c r="AF193" s="117"/>
      <c r="AG193" s="117"/>
      <c r="AH193" s="117"/>
      <c r="AI193" s="117"/>
      <c r="AJ193" s="117"/>
      <c r="AK193" s="117"/>
      <c r="AL193" s="117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117"/>
      <c r="BD193" s="117"/>
      <c r="BE193" s="117"/>
      <c r="BF193" s="117"/>
      <c r="BG193" s="117"/>
    </row>
    <row r="194" spans="1:59" x14ac:dyDescent="0.3">
      <c r="A194" s="139" t="s">
        <v>757</v>
      </c>
      <c r="B194" s="140" t="s">
        <v>1031</v>
      </c>
      <c r="C194" s="141">
        <v>340</v>
      </c>
      <c r="D194" s="141">
        <v>340000</v>
      </c>
      <c r="E194" s="141"/>
      <c r="F194" s="141"/>
      <c r="G194" s="117"/>
      <c r="H194" s="117"/>
      <c r="I194" s="117"/>
      <c r="J194" s="117"/>
      <c r="K194" s="117"/>
      <c r="L194" s="117"/>
      <c r="M194" s="117"/>
      <c r="N194" s="117"/>
      <c r="O194" s="117"/>
      <c r="P194" s="117"/>
      <c r="Q194" s="117"/>
      <c r="R194" s="117"/>
      <c r="S194" s="117"/>
      <c r="T194" s="117"/>
      <c r="U194" s="117"/>
      <c r="V194" s="117"/>
      <c r="W194" s="117"/>
      <c r="X194" s="117"/>
      <c r="Y194" s="117"/>
      <c r="Z194" s="117"/>
      <c r="AA194" s="117"/>
      <c r="AB194" s="117"/>
      <c r="AC194" s="117"/>
      <c r="AD194" s="117"/>
      <c r="AE194" s="117"/>
      <c r="AF194" s="117"/>
      <c r="AG194" s="117"/>
      <c r="AH194" s="117"/>
      <c r="AI194" s="117"/>
      <c r="AJ194" s="117"/>
      <c r="AK194" s="117"/>
      <c r="AL194" s="117"/>
      <c r="AM194" s="117"/>
      <c r="AN194" s="117"/>
      <c r="AO194" s="117"/>
      <c r="AP194" s="117"/>
      <c r="AQ194" s="117"/>
      <c r="AR194" s="117"/>
      <c r="AS194" s="117"/>
      <c r="AT194" s="117"/>
      <c r="AU194" s="117"/>
      <c r="AV194" s="117"/>
      <c r="AW194" s="117"/>
      <c r="AX194" s="117"/>
      <c r="AY194" s="117"/>
      <c r="AZ194" s="117"/>
      <c r="BA194" s="117"/>
      <c r="BB194" s="117"/>
      <c r="BC194" s="117"/>
      <c r="BD194" s="117"/>
      <c r="BE194" s="117"/>
      <c r="BF194" s="117"/>
      <c r="BG194" s="117"/>
    </row>
    <row r="195" spans="1:59" x14ac:dyDescent="0.3">
      <c r="A195" s="139" t="s">
        <v>992</v>
      </c>
      <c r="B195" s="140" t="s">
        <v>1031</v>
      </c>
      <c r="C195" s="141">
        <v>-340</v>
      </c>
      <c r="D195" s="141">
        <v>-340000</v>
      </c>
      <c r="E195" s="141"/>
      <c r="F195" s="141"/>
      <c r="G195" s="117"/>
      <c r="H195" s="117"/>
      <c r="I195" s="117"/>
      <c r="J195" s="117"/>
      <c r="K195" s="117"/>
      <c r="L195" s="117"/>
      <c r="M195" s="117"/>
      <c r="N195" s="117"/>
      <c r="O195" s="117"/>
      <c r="P195" s="117"/>
      <c r="Q195" s="117"/>
      <c r="R195" s="117"/>
      <c r="S195" s="117"/>
      <c r="T195" s="117"/>
      <c r="U195" s="117"/>
      <c r="V195" s="117"/>
      <c r="W195" s="117"/>
      <c r="X195" s="117"/>
      <c r="Y195" s="117"/>
      <c r="Z195" s="117"/>
      <c r="AA195" s="117"/>
      <c r="AB195" s="117"/>
      <c r="AC195" s="117"/>
      <c r="AD195" s="117"/>
      <c r="AE195" s="117"/>
      <c r="AF195" s="117"/>
      <c r="AG195" s="117"/>
      <c r="AH195" s="117"/>
      <c r="AI195" s="117"/>
      <c r="AJ195" s="117"/>
      <c r="AK195" s="117"/>
      <c r="AL195" s="117"/>
      <c r="AM195" s="117"/>
      <c r="AN195" s="117"/>
      <c r="AO195" s="117"/>
      <c r="AP195" s="117"/>
      <c r="AQ195" s="117"/>
      <c r="AR195" s="117"/>
      <c r="AS195" s="117"/>
      <c r="AT195" s="117"/>
      <c r="AU195" s="117"/>
      <c r="AV195" s="117"/>
      <c r="AW195" s="117"/>
      <c r="AX195" s="117"/>
      <c r="AY195" s="117"/>
      <c r="AZ195" s="117"/>
      <c r="BA195" s="117"/>
      <c r="BB195" s="117"/>
      <c r="BC195" s="117"/>
      <c r="BD195" s="117"/>
      <c r="BE195" s="117"/>
      <c r="BF195" s="117"/>
      <c r="BG195" s="117"/>
    </row>
    <row r="196" spans="1:59" x14ac:dyDescent="0.3">
      <c r="A196" s="139" t="s">
        <v>1032</v>
      </c>
      <c r="B196" s="140" t="s">
        <v>1038</v>
      </c>
      <c r="C196" s="141">
        <v>-300</v>
      </c>
      <c r="D196" s="141">
        <v>-300000</v>
      </c>
      <c r="E196" s="141"/>
      <c r="F196" s="141"/>
      <c r="G196" s="117"/>
      <c r="H196" s="117"/>
      <c r="I196" s="117"/>
      <c r="J196" s="117"/>
      <c r="K196" s="117"/>
      <c r="L196" s="117"/>
      <c r="M196" s="117"/>
      <c r="N196" s="117"/>
      <c r="O196" s="117"/>
      <c r="P196" s="117"/>
      <c r="Q196" s="117"/>
      <c r="R196" s="117"/>
      <c r="S196" s="117"/>
      <c r="T196" s="117"/>
      <c r="U196" s="117"/>
      <c r="V196" s="117"/>
      <c r="W196" s="117"/>
      <c r="X196" s="117"/>
      <c r="Y196" s="117"/>
      <c r="Z196" s="117"/>
      <c r="AA196" s="117"/>
      <c r="AB196" s="117"/>
      <c r="AC196" s="117"/>
      <c r="AD196" s="117"/>
      <c r="AE196" s="117"/>
      <c r="AF196" s="117"/>
      <c r="AG196" s="117"/>
      <c r="AH196" s="117"/>
      <c r="AI196" s="117"/>
      <c r="AJ196" s="117"/>
      <c r="AK196" s="117"/>
      <c r="AL196" s="117"/>
      <c r="AM196" s="117"/>
      <c r="AN196" s="117"/>
      <c r="AO196" s="117"/>
      <c r="AP196" s="117"/>
      <c r="AQ196" s="117"/>
      <c r="AR196" s="117"/>
      <c r="AS196" s="117"/>
      <c r="AT196" s="117"/>
      <c r="AU196" s="117"/>
      <c r="AV196" s="117"/>
      <c r="AW196" s="117"/>
      <c r="AX196" s="117"/>
      <c r="AY196" s="117"/>
      <c r="AZ196" s="117"/>
      <c r="BA196" s="117"/>
      <c r="BB196" s="117"/>
      <c r="BC196" s="117"/>
      <c r="BD196" s="117"/>
      <c r="BE196" s="117"/>
      <c r="BF196" s="117"/>
      <c r="BG196" s="117"/>
    </row>
    <row r="197" spans="1:59" x14ac:dyDescent="0.3">
      <c r="A197" s="139" t="s">
        <v>992</v>
      </c>
      <c r="B197" s="140" t="s">
        <v>1088</v>
      </c>
      <c r="C197" s="141">
        <v>300</v>
      </c>
      <c r="D197" s="141">
        <v>300000</v>
      </c>
      <c r="E197" s="141"/>
      <c r="F197" s="141"/>
      <c r="G197" s="117"/>
      <c r="H197" s="117"/>
      <c r="I197" s="117"/>
      <c r="J197" s="117"/>
      <c r="K197" s="117"/>
      <c r="L197" s="117"/>
      <c r="M197" s="117"/>
      <c r="N197" s="117"/>
      <c r="O197" s="117"/>
      <c r="P197" s="117"/>
      <c r="Q197" s="117"/>
      <c r="R197" s="117"/>
      <c r="S197" s="117"/>
      <c r="T197" s="117"/>
      <c r="U197" s="117"/>
      <c r="V197" s="117"/>
      <c r="W197" s="117"/>
      <c r="X197" s="117"/>
      <c r="Y197" s="117"/>
      <c r="Z197" s="117"/>
      <c r="AA197" s="117"/>
      <c r="AB197" s="117"/>
      <c r="AC197" s="117"/>
      <c r="AD197" s="117"/>
      <c r="AE197" s="117"/>
      <c r="AF197" s="117"/>
      <c r="AG197" s="117"/>
      <c r="AH197" s="117"/>
      <c r="AI197" s="117"/>
      <c r="AJ197" s="117"/>
      <c r="AK197" s="117"/>
      <c r="AL197" s="117"/>
      <c r="AM197" s="117"/>
      <c r="AN197" s="117"/>
      <c r="AO197" s="117"/>
      <c r="AP197" s="117"/>
      <c r="AQ197" s="117"/>
      <c r="AR197" s="117"/>
      <c r="AS197" s="117"/>
      <c r="AT197" s="117"/>
      <c r="AU197" s="117"/>
      <c r="AV197" s="117"/>
      <c r="AW197" s="117"/>
      <c r="AX197" s="117"/>
      <c r="AY197" s="117"/>
      <c r="AZ197" s="117"/>
      <c r="BA197" s="117"/>
      <c r="BB197" s="117"/>
      <c r="BC197" s="117"/>
      <c r="BD197" s="117"/>
      <c r="BE197" s="117"/>
      <c r="BF197" s="117"/>
      <c r="BG197" s="117"/>
    </row>
    <row r="198" spans="1:59" x14ac:dyDescent="0.3">
      <c r="A198" s="139" t="s">
        <v>1034</v>
      </c>
      <c r="B198" s="140" t="s">
        <v>1037</v>
      </c>
      <c r="C198" s="141">
        <v>-516</v>
      </c>
      <c r="D198" s="141">
        <v>-516000</v>
      </c>
      <c r="E198" s="141"/>
      <c r="F198" s="141"/>
      <c r="G198" s="117"/>
      <c r="H198" s="117"/>
      <c r="I198" s="117"/>
      <c r="J198" s="117"/>
      <c r="K198" s="117"/>
      <c r="L198" s="117"/>
      <c r="M198" s="117"/>
      <c r="N198" s="117"/>
      <c r="O198" s="117"/>
      <c r="P198" s="117"/>
      <c r="Q198" s="117"/>
      <c r="R198" s="117"/>
      <c r="S198" s="117"/>
      <c r="T198" s="117"/>
      <c r="U198" s="117"/>
      <c r="V198" s="117"/>
      <c r="W198" s="117"/>
      <c r="X198" s="117"/>
      <c r="Y198" s="117"/>
      <c r="Z198" s="117"/>
      <c r="AA198" s="117"/>
      <c r="AB198" s="117"/>
      <c r="AC198" s="117"/>
      <c r="AD198" s="117"/>
      <c r="AE198" s="117"/>
      <c r="AF198" s="117"/>
      <c r="AG198" s="117"/>
      <c r="AH198" s="117"/>
      <c r="AI198" s="117"/>
      <c r="AJ198" s="117"/>
      <c r="AK198" s="117"/>
      <c r="AL198" s="117"/>
      <c r="AM198" s="117"/>
      <c r="AN198" s="117"/>
      <c r="AO198" s="117"/>
      <c r="AP198" s="117"/>
      <c r="AQ198" s="117"/>
      <c r="AR198" s="117"/>
      <c r="AS198" s="117"/>
      <c r="AT198" s="117"/>
      <c r="AU198" s="117"/>
      <c r="AV198" s="117"/>
      <c r="AW198" s="117"/>
      <c r="AX198" s="117"/>
      <c r="AY198" s="117"/>
      <c r="AZ198" s="117"/>
      <c r="BA198" s="117"/>
      <c r="BB198" s="117"/>
      <c r="BC198" s="117"/>
      <c r="BD198" s="117"/>
      <c r="BE198" s="117"/>
      <c r="BF198" s="117"/>
      <c r="BG198" s="117"/>
    </row>
    <row r="199" spans="1:59" x14ac:dyDescent="0.3">
      <c r="A199" s="139" t="s">
        <v>992</v>
      </c>
      <c r="B199" s="140" t="s">
        <v>1088</v>
      </c>
      <c r="C199" s="141">
        <v>1027.5999999999999</v>
      </c>
      <c r="D199" s="141">
        <v>1027600</v>
      </c>
      <c r="E199" s="141"/>
      <c r="F199" s="141"/>
      <c r="G199" s="117"/>
      <c r="H199" s="117"/>
      <c r="I199" s="117"/>
      <c r="J199" s="117"/>
      <c r="K199" s="117"/>
      <c r="L199" s="117"/>
      <c r="M199" s="117"/>
      <c r="N199" s="117"/>
      <c r="O199" s="117"/>
      <c r="P199" s="117"/>
      <c r="Q199" s="117"/>
      <c r="R199" s="117"/>
      <c r="S199" s="117"/>
      <c r="T199" s="117"/>
      <c r="U199" s="117"/>
      <c r="V199" s="117"/>
      <c r="W199" s="117"/>
      <c r="X199" s="117"/>
      <c r="Y199" s="117"/>
      <c r="Z199" s="117"/>
      <c r="AA199" s="117"/>
      <c r="AB199" s="117"/>
      <c r="AC199" s="117"/>
      <c r="AD199" s="117"/>
      <c r="AE199" s="117"/>
      <c r="AF199" s="117"/>
      <c r="AG199" s="117"/>
      <c r="AH199" s="117"/>
      <c r="AI199" s="117"/>
      <c r="AJ199" s="117"/>
      <c r="AK199" s="117"/>
      <c r="AL199" s="117"/>
      <c r="AM199" s="117"/>
      <c r="AN199" s="117"/>
      <c r="AO199" s="117"/>
      <c r="AP199" s="117"/>
      <c r="AQ199" s="117"/>
      <c r="AR199" s="117"/>
      <c r="AS199" s="117"/>
      <c r="AT199" s="117"/>
      <c r="AU199" s="117"/>
      <c r="AV199" s="117"/>
      <c r="AW199" s="117"/>
      <c r="AX199" s="117"/>
      <c r="AY199" s="117"/>
      <c r="AZ199" s="117"/>
      <c r="BA199" s="117"/>
      <c r="BB199" s="117"/>
      <c r="BC199" s="117"/>
      <c r="BD199" s="117"/>
      <c r="BE199" s="117"/>
      <c r="BF199" s="117"/>
      <c r="BG199" s="117"/>
    </row>
    <row r="200" spans="1:59" x14ac:dyDescent="0.3">
      <c r="A200" s="139" t="s">
        <v>1043</v>
      </c>
      <c r="B200" s="140" t="s">
        <v>1071</v>
      </c>
      <c r="C200" s="141">
        <v>-49</v>
      </c>
      <c r="D200" s="141">
        <v>-49000</v>
      </c>
      <c r="E200" s="141"/>
      <c r="F200" s="141"/>
      <c r="G200" s="117"/>
      <c r="H200" s="117"/>
      <c r="I200" s="117"/>
      <c r="J200" s="117"/>
      <c r="K200" s="117"/>
      <c r="L200" s="117"/>
      <c r="M200" s="117"/>
      <c r="N200" s="117"/>
      <c r="O200" s="117"/>
      <c r="P200" s="117"/>
      <c r="Q200" s="117"/>
      <c r="R200" s="117"/>
      <c r="S200" s="117"/>
      <c r="T200" s="117"/>
      <c r="U200" s="117"/>
      <c r="V200" s="117"/>
      <c r="W200" s="117"/>
      <c r="X200" s="117"/>
      <c r="Y200" s="117"/>
      <c r="Z200" s="117"/>
      <c r="AA200" s="117"/>
      <c r="AB200" s="117"/>
      <c r="AC200" s="117"/>
      <c r="AD200" s="117"/>
      <c r="AE200" s="117"/>
      <c r="AF200" s="117"/>
      <c r="AG200" s="117"/>
      <c r="AH200" s="117"/>
      <c r="AI200" s="117"/>
      <c r="AJ200" s="117"/>
      <c r="AK200" s="117"/>
      <c r="AL200" s="117"/>
      <c r="AM200" s="117"/>
      <c r="AN200" s="117"/>
      <c r="AO200" s="117"/>
      <c r="AP200" s="117"/>
      <c r="AQ200" s="117"/>
      <c r="AR200" s="117"/>
      <c r="AS200" s="117"/>
      <c r="AT200" s="117"/>
      <c r="AU200" s="117"/>
      <c r="AV200" s="117"/>
      <c r="AW200" s="117"/>
      <c r="AX200" s="117"/>
      <c r="AY200" s="117"/>
      <c r="AZ200" s="117"/>
      <c r="BA200" s="117"/>
      <c r="BB200" s="117"/>
      <c r="BC200" s="117"/>
      <c r="BD200" s="117"/>
      <c r="BE200" s="117"/>
      <c r="BF200" s="117"/>
      <c r="BG200" s="117"/>
    </row>
    <row r="201" spans="1:59" x14ac:dyDescent="0.3">
      <c r="A201" s="139" t="s">
        <v>547</v>
      </c>
      <c r="B201" s="140" t="s">
        <v>1073</v>
      </c>
      <c r="C201" s="141">
        <v>-6551</v>
      </c>
      <c r="D201" s="141">
        <v>-6551000</v>
      </c>
      <c r="E201" s="141"/>
      <c r="F201" s="141"/>
      <c r="G201" s="117"/>
      <c r="H201" s="117"/>
      <c r="I201" s="117"/>
      <c r="J201" s="117"/>
      <c r="K201" s="117"/>
      <c r="L201" s="117"/>
      <c r="M201" s="117"/>
      <c r="N201" s="117"/>
      <c r="O201" s="117"/>
      <c r="P201" s="117"/>
      <c r="Q201" s="117"/>
      <c r="R201" s="117"/>
      <c r="S201" s="117"/>
      <c r="T201" s="117"/>
      <c r="U201" s="117"/>
      <c r="V201" s="117"/>
      <c r="W201" s="117"/>
      <c r="X201" s="117"/>
      <c r="Y201" s="117"/>
      <c r="Z201" s="117"/>
      <c r="AA201" s="117"/>
      <c r="AB201" s="117"/>
      <c r="AC201" s="117"/>
      <c r="AD201" s="117"/>
      <c r="AE201" s="117"/>
      <c r="AF201" s="117"/>
      <c r="AG201" s="117"/>
      <c r="AH201" s="117"/>
      <c r="AI201" s="117"/>
      <c r="AJ201" s="117"/>
      <c r="AK201" s="117"/>
      <c r="AL201" s="117"/>
      <c r="AM201" s="117"/>
      <c r="AN201" s="117"/>
      <c r="AO201" s="117"/>
      <c r="AP201" s="117"/>
      <c r="AQ201" s="117"/>
      <c r="AR201" s="117"/>
      <c r="AS201" s="117"/>
      <c r="AT201" s="117"/>
      <c r="AU201" s="117"/>
      <c r="AV201" s="117"/>
      <c r="AW201" s="117"/>
      <c r="AX201" s="117"/>
      <c r="AY201" s="117"/>
      <c r="AZ201" s="117"/>
      <c r="BA201" s="117"/>
      <c r="BB201" s="117"/>
      <c r="BC201" s="117"/>
      <c r="BD201" s="117"/>
      <c r="BE201" s="117"/>
      <c r="BF201" s="117"/>
      <c r="BG201" s="117"/>
    </row>
    <row r="202" spans="1:59" x14ac:dyDescent="0.3">
      <c r="A202" s="139" t="s">
        <v>647</v>
      </c>
      <c r="B202" s="140" t="s">
        <v>1069</v>
      </c>
      <c r="C202" s="141">
        <v>-492</v>
      </c>
      <c r="D202" s="141">
        <v>-492000</v>
      </c>
      <c r="E202" s="141"/>
      <c r="F202" s="141"/>
      <c r="G202" s="117"/>
      <c r="H202" s="117"/>
      <c r="I202" s="117"/>
      <c r="J202" s="117"/>
      <c r="K202" s="117"/>
      <c r="L202" s="117"/>
      <c r="M202" s="117"/>
      <c r="N202" s="117"/>
      <c r="O202" s="117"/>
      <c r="P202" s="117"/>
      <c r="Q202" s="117"/>
      <c r="R202" s="117"/>
      <c r="S202" s="117"/>
      <c r="T202" s="117"/>
      <c r="U202" s="117"/>
      <c r="V202" s="117"/>
      <c r="W202" s="117"/>
      <c r="X202" s="117"/>
      <c r="Y202" s="117"/>
      <c r="Z202" s="117"/>
      <c r="AA202" s="117"/>
      <c r="AB202" s="117"/>
      <c r="AC202" s="117"/>
      <c r="AD202" s="117"/>
      <c r="AE202" s="117"/>
      <c r="AF202" s="117"/>
      <c r="AG202" s="117"/>
      <c r="AH202" s="117"/>
      <c r="AI202" s="117"/>
      <c r="AJ202" s="117"/>
      <c r="AK202" s="117"/>
      <c r="AL202" s="117"/>
      <c r="AM202" s="117"/>
      <c r="AN202" s="117"/>
      <c r="AO202" s="117"/>
      <c r="AP202" s="117"/>
      <c r="AQ202" s="117"/>
      <c r="AR202" s="117"/>
      <c r="AS202" s="117"/>
      <c r="AT202" s="117"/>
      <c r="AU202" s="117"/>
      <c r="AV202" s="117"/>
      <c r="AW202" s="117"/>
      <c r="AX202" s="117"/>
      <c r="AY202" s="117"/>
      <c r="AZ202" s="117"/>
      <c r="BA202" s="117"/>
      <c r="BB202" s="117"/>
      <c r="BC202" s="117"/>
      <c r="BD202" s="117"/>
      <c r="BE202" s="117"/>
      <c r="BF202" s="117"/>
      <c r="BG202" s="117"/>
    </row>
    <row r="203" spans="1:59" x14ac:dyDescent="0.3">
      <c r="A203" s="139" t="s">
        <v>1044</v>
      </c>
      <c r="B203" s="140" t="s">
        <v>1070</v>
      </c>
      <c r="C203" s="141">
        <v>-124</v>
      </c>
      <c r="D203" s="141">
        <v>-124000</v>
      </c>
      <c r="E203" s="141"/>
      <c r="F203" s="141"/>
      <c r="G203" s="117"/>
      <c r="H203" s="117"/>
      <c r="I203" s="117"/>
      <c r="J203" s="117"/>
      <c r="K203" s="117"/>
      <c r="L203" s="117"/>
      <c r="M203" s="117"/>
      <c r="N203" s="117"/>
      <c r="O203" s="117"/>
      <c r="P203" s="117"/>
      <c r="Q203" s="117"/>
      <c r="R203" s="117"/>
      <c r="S203" s="117"/>
      <c r="T203" s="117"/>
      <c r="U203" s="117"/>
      <c r="V203" s="117"/>
      <c r="W203" s="117"/>
      <c r="X203" s="117"/>
      <c r="Y203" s="117"/>
      <c r="Z203" s="117"/>
      <c r="AA203" s="117"/>
      <c r="AB203" s="117"/>
      <c r="AC203" s="117"/>
      <c r="AD203" s="117"/>
      <c r="AE203" s="117"/>
      <c r="AF203" s="117"/>
      <c r="AG203" s="117"/>
      <c r="AH203" s="117"/>
      <c r="AI203" s="117"/>
      <c r="AJ203" s="117"/>
      <c r="AK203" s="117"/>
      <c r="AL203" s="117"/>
      <c r="AM203" s="117"/>
      <c r="AN203" s="117"/>
      <c r="AO203" s="117"/>
      <c r="AP203" s="117"/>
      <c r="AQ203" s="117"/>
      <c r="AR203" s="117"/>
      <c r="AS203" s="117"/>
      <c r="AT203" s="117"/>
      <c r="AU203" s="117"/>
      <c r="AV203" s="117"/>
      <c r="AW203" s="117"/>
      <c r="AX203" s="117"/>
      <c r="AY203" s="117"/>
      <c r="AZ203" s="117"/>
      <c r="BA203" s="117"/>
      <c r="BB203" s="117"/>
      <c r="BC203" s="117"/>
      <c r="BD203" s="117"/>
      <c r="BE203" s="117"/>
      <c r="BF203" s="117"/>
      <c r="BG203" s="117"/>
    </row>
    <row r="204" spans="1:59" ht="37.5" x14ac:dyDescent="0.3">
      <c r="A204" s="139" t="s">
        <v>812</v>
      </c>
      <c r="B204" s="140" t="s">
        <v>1072</v>
      </c>
      <c r="C204" s="141">
        <v>-180</v>
      </c>
      <c r="D204" s="141">
        <v>-180000</v>
      </c>
      <c r="E204" s="141"/>
      <c r="F204" s="141"/>
      <c r="G204" s="117"/>
      <c r="H204" s="117"/>
      <c r="I204" s="117"/>
      <c r="J204" s="117"/>
      <c r="K204" s="117"/>
      <c r="L204" s="117"/>
      <c r="M204" s="117"/>
      <c r="N204" s="117"/>
      <c r="O204" s="117"/>
      <c r="P204" s="117"/>
      <c r="Q204" s="117"/>
      <c r="R204" s="117"/>
      <c r="S204" s="117"/>
      <c r="T204" s="117"/>
      <c r="U204" s="117"/>
      <c r="V204" s="117"/>
      <c r="W204" s="117"/>
      <c r="X204" s="117"/>
      <c r="Y204" s="117"/>
      <c r="Z204" s="117"/>
      <c r="AA204" s="117"/>
      <c r="AB204" s="117"/>
      <c r="AC204" s="117"/>
      <c r="AD204" s="117"/>
      <c r="AE204" s="117"/>
      <c r="AF204" s="117"/>
      <c r="AG204" s="117"/>
      <c r="AH204" s="117"/>
      <c r="AI204" s="117"/>
      <c r="AJ204" s="117"/>
      <c r="AK204" s="117"/>
      <c r="AL204" s="117"/>
      <c r="AM204" s="117"/>
      <c r="AN204" s="117"/>
      <c r="AO204" s="117"/>
      <c r="AP204" s="117"/>
      <c r="AQ204" s="117"/>
      <c r="AR204" s="117"/>
      <c r="AS204" s="117"/>
      <c r="AT204" s="117"/>
      <c r="AU204" s="117"/>
      <c r="AV204" s="117"/>
      <c r="AW204" s="117"/>
      <c r="AX204" s="117"/>
      <c r="AY204" s="117"/>
      <c r="AZ204" s="117"/>
      <c r="BA204" s="117"/>
      <c r="BB204" s="117"/>
      <c r="BC204" s="117"/>
      <c r="BD204" s="117"/>
      <c r="BE204" s="117"/>
      <c r="BF204" s="117"/>
      <c r="BG204" s="117"/>
    </row>
    <row r="205" spans="1:59" x14ac:dyDescent="0.3">
      <c r="A205" s="139" t="s">
        <v>1045</v>
      </c>
      <c r="B205" s="140" t="s">
        <v>1071</v>
      </c>
      <c r="C205" s="141">
        <v>-14</v>
      </c>
      <c r="D205" s="141">
        <v>-14000</v>
      </c>
      <c r="E205" s="141"/>
      <c r="F205" s="141"/>
      <c r="G205" s="117"/>
      <c r="H205" s="117"/>
      <c r="I205" s="117"/>
      <c r="J205" s="117"/>
      <c r="K205" s="117"/>
      <c r="L205" s="117"/>
      <c r="M205" s="117"/>
      <c r="N205" s="117"/>
      <c r="O205" s="117"/>
      <c r="P205" s="117"/>
      <c r="Q205" s="117"/>
      <c r="R205" s="117"/>
      <c r="S205" s="117"/>
      <c r="T205" s="117"/>
      <c r="U205" s="117"/>
      <c r="V205" s="117"/>
      <c r="W205" s="117"/>
      <c r="X205" s="117"/>
      <c r="Y205" s="117"/>
      <c r="Z205" s="117"/>
      <c r="AA205" s="117"/>
      <c r="AB205" s="117"/>
      <c r="AC205" s="117"/>
      <c r="AD205" s="117"/>
      <c r="AE205" s="117"/>
      <c r="AF205" s="117"/>
      <c r="AG205" s="117"/>
      <c r="AH205" s="117"/>
      <c r="AI205" s="117"/>
      <c r="AJ205" s="117"/>
      <c r="AK205" s="117"/>
      <c r="AL205" s="117"/>
      <c r="AM205" s="117"/>
      <c r="AN205" s="117"/>
      <c r="AO205" s="117"/>
      <c r="AP205" s="117"/>
      <c r="AQ205" s="117"/>
      <c r="AR205" s="117"/>
      <c r="AS205" s="117"/>
      <c r="AT205" s="117"/>
      <c r="AU205" s="117"/>
      <c r="AV205" s="117"/>
      <c r="AW205" s="117"/>
      <c r="AX205" s="117"/>
      <c r="AY205" s="117"/>
      <c r="AZ205" s="117"/>
      <c r="BA205" s="117"/>
      <c r="BB205" s="117"/>
      <c r="BC205" s="117"/>
      <c r="BD205" s="117"/>
      <c r="BE205" s="117"/>
      <c r="BF205" s="117"/>
      <c r="BG205" s="117"/>
    </row>
    <row r="206" spans="1:59" x14ac:dyDescent="0.3">
      <c r="A206" s="139" t="s">
        <v>547</v>
      </c>
      <c r="B206" s="140" t="s">
        <v>1049</v>
      </c>
      <c r="C206" s="141">
        <v>643.1</v>
      </c>
      <c r="D206" s="141">
        <v>643100</v>
      </c>
      <c r="E206" s="141"/>
      <c r="F206" s="141"/>
      <c r="G206" s="117"/>
      <c r="H206" s="117"/>
      <c r="I206" s="117"/>
      <c r="J206" s="117"/>
      <c r="K206" s="117"/>
      <c r="L206" s="117"/>
      <c r="M206" s="117"/>
      <c r="N206" s="117"/>
      <c r="O206" s="117"/>
      <c r="P206" s="117"/>
      <c r="Q206" s="117"/>
      <c r="R206" s="117"/>
      <c r="S206" s="117"/>
      <c r="T206" s="117"/>
      <c r="U206" s="117"/>
      <c r="V206" s="117"/>
      <c r="W206" s="117"/>
      <c r="X206" s="117"/>
      <c r="Y206" s="117"/>
      <c r="Z206" s="117"/>
      <c r="AA206" s="117"/>
      <c r="AB206" s="117"/>
      <c r="AC206" s="117"/>
      <c r="AD206" s="117"/>
      <c r="AE206" s="117"/>
      <c r="AF206" s="117"/>
      <c r="AG206" s="117"/>
      <c r="AH206" s="117"/>
      <c r="AI206" s="117"/>
      <c r="AJ206" s="117"/>
      <c r="AK206" s="117"/>
      <c r="AL206" s="117"/>
      <c r="AM206" s="117"/>
      <c r="AN206" s="117"/>
      <c r="AO206" s="117"/>
      <c r="AP206" s="117"/>
      <c r="AQ206" s="117"/>
      <c r="AR206" s="117"/>
      <c r="AS206" s="117"/>
      <c r="AT206" s="117"/>
      <c r="AU206" s="117"/>
      <c r="AV206" s="117"/>
      <c r="AW206" s="117"/>
      <c r="AX206" s="117"/>
      <c r="AY206" s="117"/>
      <c r="AZ206" s="117"/>
      <c r="BA206" s="117"/>
      <c r="BB206" s="117"/>
      <c r="BC206" s="117"/>
      <c r="BD206" s="117"/>
      <c r="BE206" s="117"/>
      <c r="BF206" s="117"/>
      <c r="BG206" s="117"/>
    </row>
    <row r="207" spans="1:59" x14ac:dyDescent="0.3">
      <c r="A207" s="139" t="s">
        <v>995</v>
      </c>
      <c r="B207" s="140" t="s">
        <v>1051</v>
      </c>
      <c r="C207" s="141">
        <v>488.4</v>
      </c>
      <c r="D207" s="141">
        <v>488400</v>
      </c>
      <c r="E207" s="141"/>
      <c r="F207" s="141"/>
      <c r="G207" s="117"/>
      <c r="H207" s="117"/>
      <c r="I207" s="117"/>
      <c r="J207" s="117"/>
      <c r="K207" s="117"/>
      <c r="L207" s="117"/>
      <c r="M207" s="117"/>
      <c r="N207" s="117"/>
      <c r="O207" s="117"/>
      <c r="P207" s="117"/>
      <c r="Q207" s="117"/>
      <c r="R207" s="117"/>
      <c r="S207" s="117"/>
      <c r="T207" s="117"/>
      <c r="U207" s="117"/>
      <c r="V207" s="117"/>
      <c r="W207" s="117"/>
      <c r="X207" s="117"/>
      <c r="Y207" s="117"/>
      <c r="Z207" s="117"/>
      <c r="AA207" s="117"/>
      <c r="AB207" s="117"/>
      <c r="AC207" s="117"/>
      <c r="AD207" s="117"/>
      <c r="AE207" s="117"/>
      <c r="AF207" s="117"/>
      <c r="AG207" s="117"/>
      <c r="AH207" s="117"/>
      <c r="AI207" s="117"/>
      <c r="AJ207" s="117"/>
      <c r="AK207" s="117"/>
      <c r="AL207" s="117"/>
      <c r="AM207" s="117"/>
      <c r="AN207" s="117"/>
      <c r="AO207" s="117"/>
      <c r="AP207" s="117"/>
      <c r="AQ207" s="117"/>
      <c r="AR207" s="117"/>
      <c r="AS207" s="117"/>
      <c r="AT207" s="117"/>
      <c r="AU207" s="117"/>
      <c r="AV207" s="117"/>
      <c r="AW207" s="117"/>
      <c r="AX207" s="117"/>
      <c r="AY207" s="117"/>
      <c r="AZ207" s="117"/>
      <c r="BA207" s="117"/>
      <c r="BB207" s="117"/>
      <c r="BC207" s="117"/>
      <c r="BD207" s="117"/>
      <c r="BE207" s="117"/>
      <c r="BF207" s="117"/>
      <c r="BG207" s="117"/>
    </row>
    <row r="208" spans="1:59" x14ac:dyDescent="0.3">
      <c r="A208" s="139" t="s">
        <v>547</v>
      </c>
      <c r="B208" s="140" t="s">
        <v>1052</v>
      </c>
      <c r="C208" s="141">
        <v>5644.01</v>
      </c>
      <c r="D208" s="141">
        <v>5644009.2199999997</v>
      </c>
      <c r="E208" s="141"/>
      <c r="F208" s="141"/>
      <c r="G208" s="117"/>
      <c r="H208" s="117"/>
      <c r="I208" s="117"/>
      <c r="J208" s="117"/>
      <c r="K208" s="117"/>
      <c r="L208" s="117"/>
      <c r="M208" s="117"/>
      <c r="N208" s="117"/>
      <c r="O208" s="117"/>
      <c r="P208" s="117"/>
      <c r="Q208" s="117"/>
      <c r="R208" s="117"/>
      <c r="S208" s="117"/>
      <c r="T208" s="117"/>
      <c r="U208" s="117"/>
      <c r="V208" s="117"/>
      <c r="W208" s="117"/>
      <c r="X208" s="117"/>
      <c r="Y208" s="117"/>
      <c r="Z208" s="117"/>
      <c r="AA208" s="117"/>
      <c r="AB208" s="117"/>
      <c r="AC208" s="117"/>
      <c r="AD208" s="117"/>
      <c r="AE208" s="117"/>
      <c r="AF208" s="117"/>
      <c r="AG208" s="117"/>
      <c r="AH208" s="117"/>
      <c r="AI208" s="117"/>
      <c r="AJ208" s="117"/>
      <c r="AK208" s="117"/>
      <c r="AL208" s="117"/>
      <c r="AM208" s="117"/>
      <c r="AN208" s="117"/>
      <c r="AO208" s="117"/>
      <c r="AP208" s="117"/>
      <c r="AQ208" s="117"/>
      <c r="AR208" s="117"/>
      <c r="AS208" s="117"/>
      <c r="AT208" s="117"/>
      <c r="AU208" s="117"/>
      <c r="AV208" s="117"/>
      <c r="AW208" s="117"/>
      <c r="AX208" s="117"/>
      <c r="AY208" s="117"/>
      <c r="AZ208" s="117"/>
      <c r="BA208" s="117"/>
      <c r="BB208" s="117"/>
      <c r="BC208" s="117"/>
      <c r="BD208" s="117"/>
      <c r="BE208" s="117"/>
      <c r="BF208" s="117"/>
      <c r="BG208" s="117"/>
    </row>
    <row r="209" spans="1:59" ht="37.5" x14ac:dyDescent="0.3">
      <c r="A209" s="139" t="s">
        <v>547</v>
      </c>
      <c r="B209" s="140" t="s">
        <v>1053</v>
      </c>
      <c r="C209" s="141">
        <v>700</v>
      </c>
      <c r="D209" s="141">
        <v>700000</v>
      </c>
      <c r="E209" s="141"/>
      <c r="F209" s="141"/>
      <c r="G209" s="117"/>
      <c r="H209" s="117"/>
      <c r="I209" s="117"/>
      <c r="J209" s="117"/>
      <c r="K209" s="117"/>
      <c r="L209" s="117"/>
      <c r="M209" s="117"/>
      <c r="N209" s="117"/>
      <c r="O209" s="117"/>
      <c r="P209" s="117"/>
      <c r="Q209" s="117"/>
      <c r="R209" s="117"/>
      <c r="S209" s="117"/>
      <c r="T209" s="117"/>
      <c r="U209" s="117"/>
      <c r="V209" s="117"/>
      <c r="W209" s="117"/>
      <c r="X209" s="117"/>
      <c r="Y209" s="117"/>
      <c r="Z209" s="117"/>
      <c r="AA209" s="117"/>
      <c r="AB209" s="117"/>
      <c r="AC209" s="117"/>
      <c r="AD209" s="117"/>
      <c r="AE209" s="117"/>
      <c r="AF209" s="117"/>
      <c r="AG209" s="117"/>
      <c r="AH209" s="117"/>
      <c r="AI209" s="117"/>
      <c r="AJ209" s="117"/>
      <c r="AK209" s="117"/>
      <c r="AL209" s="117"/>
      <c r="AM209" s="117"/>
      <c r="AN209" s="117"/>
      <c r="AO209" s="117"/>
      <c r="AP209" s="117"/>
      <c r="AQ209" s="117"/>
      <c r="AR209" s="117"/>
      <c r="AS209" s="117"/>
      <c r="AT209" s="117"/>
      <c r="AU209" s="117"/>
      <c r="AV209" s="117"/>
      <c r="AW209" s="117"/>
      <c r="AX209" s="117"/>
      <c r="AY209" s="117"/>
      <c r="AZ209" s="117"/>
      <c r="BA209" s="117"/>
      <c r="BB209" s="117"/>
      <c r="BC209" s="117"/>
      <c r="BD209" s="117"/>
      <c r="BE209" s="117"/>
      <c r="BF209" s="117"/>
      <c r="BG209" s="117"/>
    </row>
    <row r="210" spans="1:59" x14ac:dyDescent="0.3">
      <c r="A210" s="139" t="s">
        <v>992</v>
      </c>
      <c r="B210" s="140" t="s">
        <v>1078</v>
      </c>
      <c r="C210" s="141">
        <v>7410</v>
      </c>
      <c r="D210" s="141">
        <v>7410000</v>
      </c>
      <c r="E210" s="141"/>
      <c r="F210" s="141"/>
      <c r="G210" s="117"/>
      <c r="H210" s="117"/>
      <c r="I210" s="117"/>
      <c r="J210" s="117"/>
      <c r="K210" s="117"/>
      <c r="L210" s="117"/>
      <c r="M210" s="117"/>
      <c r="N210" s="117"/>
      <c r="O210" s="117"/>
      <c r="P210" s="117"/>
      <c r="Q210" s="117"/>
      <c r="R210" s="117"/>
      <c r="S210" s="117"/>
      <c r="T210" s="117"/>
      <c r="U210" s="117"/>
      <c r="V210" s="117"/>
      <c r="W210" s="117"/>
      <c r="X210" s="117"/>
      <c r="Y210" s="117"/>
      <c r="Z210" s="117"/>
      <c r="AA210" s="117"/>
      <c r="AB210" s="117"/>
      <c r="AC210" s="117"/>
      <c r="AD210" s="117"/>
      <c r="AE210" s="117"/>
      <c r="AF210" s="117"/>
      <c r="AG210" s="117"/>
      <c r="AH210" s="117"/>
      <c r="AI210" s="117"/>
      <c r="AJ210" s="117"/>
      <c r="AK210" s="117"/>
      <c r="AL210" s="117"/>
      <c r="AM210" s="117"/>
      <c r="AN210" s="117"/>
      <c r="AO210" s="117"/>
      <c r="AP210" s="117"/>
      <c r="AQ210" s="117"/>
      <c r="AR210" s="117"/>
      <c r="AS210" s="117"/>
      <c r="AT210" s="117"/>
      <c r="AU210" s="117"/>
      <c r="AV210" s="117"/>
      <c r="AW210" s="117"/>
      <c r="AX210" s="117"/>
      <c r="AY210" s="117"/>
      <c r="AZ210" s="117"/>
      <c r="BA210" s="117"/>
      <c r="BB210" s="117"/>
      <c r="BC210" s="117"/>
      <c r="BD210" s="117"/>
      <c r="BE210" s="117"/>
      <c r="BF210" s="117"/>
      <c r="BG210" s="117"/>
    </row>
    <row r="211" spans="1:59" ht="56.25" x14ac:dyDescent="0.3">
      <c r="A211" s="139" t="s">
        <v>908</v>
      </c>
      <c r="B211" s="138" t="s">
        <v>910</v>
      </c>
      <c r="C211" s="141">
        <v>2096.04</v>
      </c>
      <c r="D211" s="141">
        <v>2096039.17</v>
      </c>
      <c r="E211" s="141"/>
      <c r="F211" s="141"/>
      <c r="G211" s="117"/>
      <c r="H211" s="117"/>
      <c r="I211" s="117"/>
      <c r="J211" s="117"/>
      <c r="K211" s="117"/>
      <c r="L211" s="117"/>
      <c r="M211" s="117"/>
      <c r="N211" s="117"/>
      <c r="O211" s="117"/>
      <c r="P211" s="117"/>
      <c r="Q211" s="117"/>
      <c r="R211" s="117"/>
      <c r="S211" s="117"/>
      <c r="T211" s="117"/>
      <c r="U211" s="117"/>
      <c r="V211" s="117"/>
      <c r="W211" s="117"/>
      <c r="X211" s="117"/>
      <c r="Y211" s="117"/>
      <c r="Z211" s="117"/>
      <c r="AA211" s="117"/>
      <c r="AB211" s="117"/>
      <c r="AC211" s="117"/>
      <c r="AD211" s="117"/>
      <c r="AE211" s="117"/>
      <c r="AF211" s="117"/>
      <c r="AG211" s="117"/>
      <c r="AH211" s="117"/>
      <c r="AI211" s="117"/>
      <c r="AJ211" s="117"/>
      <c r="AK211" s="117"/>
      <c r="AL211" s="117"/>
      <c r="AM211" s="117"/>
      <c r="AN211" s="117"/>
      <c r="AO211" s="117"/>
      <c r="AP211" s="117"/>
      <c r="AQ211" s="117"/>
      <c r="AR211" s="117"/>
      <c r="AS211" s="117"/>
      <c r="AT211" s="117"/>
      <c r="AU211" s="117"/>
      <c r="AV211" s="117"/>
      <c r="AW211" s="117"/>
      <c r="AX211" s="117"/>
      <c r="AY211" s="117"/>
      <c r="AZ211" s="117"/>
      <c r="BA211" s="117"/>
      <c r="BB211" s="117"/>
      <c r="BC211" s="117"/>
      <c r="BD211" s="117"/>
      <c r="BE211" s="117"/>
      <c r="BF211" s="117"/>
      <c r="BG211" s="117"/>
    </row>
    <row r="212" spans="1:59" x14ac:dyDescent="0.3">
      <c r="A212" s="139" t="s">
        <v>547</v>
      </c>
      <c r="B212" s="140" t="s">
        <v>1084</v>
      </c>
      <c r="C212" s="141">
        <v>-2096.04</v>
      </c>
      <c r="D212" s="141">
        <v>-2096039.17</v>
      </c>
      <c r="E212" s="141"/>
      <c r="F212" s="141"/>
      <c r="G212" s="117"/>
      <c r="H212" s="117"/>
      <c r="I212" s="117"/>
      <c r="J212" s="117"/>
      <c r="K212" s="117"/>
      <c r="L212" s="117"/>
      <c r="M212" s="117"/>
      <c r="N212" s="117"/>
      <c r="O212" s="117"/>
      <c r="P212" s="117"/>
      <c r="Q212" s="117"/>
      <c r="R212" s="117"/>
      <c r="S212" s="117"/>
      <c r="T212" s="117"/>
      <c r="U212" s="117"/>
      <c r="V212" s="117"/>
      <c r="W212" s="117"/>
      <c r="X212" s="117"/>
      <c r="Y212" s="117"/>
      <c r="Z212" s="117"/>
      <c r="AA212" s="117"/>
      <c r="AB212" s="117"/>
      <c r="AC212" s="117"/>
      <c r="AD212" s="117"/>
      <c r="AE212" s="117"/>
      <c r="AF212" s="117"/>
      <c r="AG212" s="117"/>
      <c r="AH212" s="117"/>
      <c r="AI212" s="117"/>
      <c r="AJ212" s="117"/>
      <c r="AK212" s="117"/>
      <c r="AL212" s="117"/>
      <c r="AM212" s="117"/>
      <c r="AN212" s="117"/>
      <c r="AO212" s="117"/>
      <c r="AP212" s="117"/>
      <c r="AQ212" s="117"/>
      <c r="AR212" s="117"/>
      <c r="AS212" s="117"/>
      <c r="AT212" s="117"/>
      <c r="AU212" s="117"/>
      <c r="AV212" s="117"/>
      <c r="AW212" s="117"/>
      <c r="AX212" s="117"/>
      <c r="AY212" s="117"/>
      <c r="AZ212" s="117"/>
      <c r="BA212" s="117"/>
      <c r="BB212" s="117"/>
      <c r="BC212" s="117"/>
      <c r="BD212" s="117"/>
      <c r="BE212" s="117"/>
      <c r="BF212" s="117"/>
      <c r="BG212" s="117"/>
    </row>
    <row r="213" spans="1:59" x14ac:dyDescent="0.3">
      <c r="A213" s="143"/>
      <c r="B213" s="3"/>
      <c r="C213" s="129"/>
      <c r="D213" s="129"/>
      <c r="F213" s="129"/>
      <c r="G213" s="117"/>
      <c r="H213" s="117"/>
      <c r="I213" s="117"/>
      <c r="J213" s="117"/>
      <c r="K213" s="117"/>
      <c r="L213" s="117"/>
      <c r="M213" s="117"/>
      <c r="N213" s="117"/>
      <c r="O213" s="117"/>
      <c r="P213" s="117"/>
      <c r="Q213" s="117"/>
      <c r="R213" s="117"/>
      <c r="S213" s="117"/>
      <c r="T213" s="117"/>
      <c r="U213" s="117"/>
      <c r="V213" s="117"/>
      <c r="W213" s="117"/>
      <c r="X213" s="117"/>
      <c r="Y213" s="117"/>
      <c r="Z213" s="117"/>
      <c r="AA213" s="117"/>
      <c r="AB213" s="117"/>
      <c r="AC213" s="117"/>
      <c r="AD213" s="117"/>
      <c r="AE213" s="117"/>
      <c r="AF213" s="117"/>
      <c r="AG213" s="117"/>
      <c r="AH213" s="117"/>
      <c r="AI213" s="117"/>
      <c r="AJ213" s="117"/>
      <c r="AK213" s="117"/>
      <c r="AL213" s="117"/>
      <c r="AM213" s="117"/>
      <c r="AN213" s="117"/>
      <c r="AO213" s="117"/>
      <c r="AP213" s="117"/>
      <c r="AQ213" s="117"/>
      <c r="AR213" s="117"/>
      <c r="AS213" s="117"/>
      <c r="AT213" s="117"/>
      <c r="AU213" s="117"/>
      <c r="AV213" s="117"/>
      <c r="AW213" s="117"/>
      <c r="AX213" s="117"/>
      <c r="AY213" s="117"/>
      <c r="AZ213" s="117"/>
      <c r="BA213" s="117"/>
      <c r="BB213" s="117"/>
      <c r="BC213" s="117"/>
      <c r="BD213" s="117"/>
      <c r="BE213" s="117"/>
      <c r="BF213" s="117"/>
      <c r="BG213" s="117"/>
    </row>
    <row r="214" spans="1:59" x14ac:dyDescent="0.3">
      <c r="B214" s="149"/>
      <c r="G214" s="117"/>
      <c r="H214" s="117"/>
      <c r="I214" s="117"/>
      <c r="J214" s="117"/>
      <c r="K214" s="117"/>
      <c r="L214" s="117"/>
      <c r="M214" s="117"/>
      <c r="N214" s="117"/>
      <c r="O214" s="117"/>
      <c r="P214" s="117"/>
      <c r="Q214" s="117"/>
      <c r="R214" s="117"/>
      <c r="S214" s="117"/>
      <c r="T214" s="117"/>
      <c r="U214" s="117"/>
      <c r="V214" s="117"/>
      <c r="W214" s="117"/>
      <c r="X214" s="117"/>
      <c r="Y214" s="117"/>
      <c r="Z214" s="117"/>
      <c r="AA214" s="117"/>
      <c r="AB214" s="117"/>
      <c r="AC214" s="117"/>
      <c r="AD214" s="117"/>
      <c r="AE214" s="117"/>
      <c r="AF214" s="117"/>
      <c r="AG214" s="117"/>
      <c r="AH214" s="117"/>
      <c r="AI214" s="117"/>
      <c r="AJ214" s="117"/>
      <c r="AK214" s="117"/>
      <c r="AL214" s="117"/>
      <c r="AM214" s="117"/>
      <c r="AN214" s="117"/>
      <c r="AO214" s="117"/>
      <c r="AP214" s="117"/>
      <c r="AQ214" s="117"/>
      <c r="AR214" s="117"/>
      <c r="AS214" s="117"/>
      <c r="AT214" s="117"/>
      <c r="AU214" s="117"/>
      <c r="AV214" s="117"/>
      <c r="AW214" s="117"/>
      <c r="AX214" s="117"/>
      <c r="AY214" s="117"/>
      <c r="AZ214" s="117"/>
      <c r="BA214" s="117"/>
      <c r="BB214" s="117"/>
      <c r="BC214" s="117"/>
      <c r="BD214" s="117"/>
      <c r="BE214" s="117"/>
      <c r="BF214" s="117"/>
      <c r="BG214" s="117"/>
    </row>
    <row r="215" spans="1:59" x14ac:dyDescent="0.3">
      <c r="A215" s="123" t="s">
        <v>628</v>
      </c>
      <c r="B215" s="138"/>
      <c r="C215" s="126">
        <f>C216+C217+C218+C219+C220+C221+C222+C223+C224+C225+C226+C227+C228+C229+C230+C231</f>
        <v>5142.2199999999993</v>
      </c>
      <c r="D215" s="126">
        <f t="shared" ref="D215:F215" si="29">D216+D217+D218+D219+D220+D221+D222+D223+D224+D225+D226+D227+D228+D229+D230+D231</f>
        <v>5142223.3299999991</v>
      </c>
      <c r="E215" s="126">
        <f t="shared" si="29"/>
        <v>0</v>
      </c>
      <c r="F215" s="126">
        <f t="shared" si="29"/>
        <v>0</v>
      </c>
      <c r="G215" s="117"/>
      <c r="H215" s="117"/>
      <c r="I215" s="117"/>
      <c r="J215" s="117"/>
      <c r="K215" s="117"/>
      <c r="L215" s="117"/>
      <c r="M215" s="117"/>
      <c r="N215" s="117"/>
      <c r="O215" s="117"/>
      <c r="P215" s="117"/>
      <c r="Q215" s="117"/>
      <c r="R215" s="117"/>
      <c r="S215" s="117"/>
      <c r="T215" s="117"/>
      <c r="U215" s="117"/>
      <c r="V215" s="117"/>
      <c r="W215" s="117"/>
      <c r="X215" s="117"/>
      <c r="Y215" s="117"/>
      <c r="Z215" s="117"/>
      <c r="AA215" s="117"/>
      <c r="AB215" s="117"/>
      <c r="AC215" s="117"/>
      <c r="AD215" s="117"/>
      <c r="AE215" s="117"/>
      <c r="AF215" s="117"/>
      <c r="AG215" s="117"/>
      <c r="AH215" s="117"/>
      <c r="AI215" s="117"/>
      <c r="AJ215" s="117"/>
      <c r="AK215" s="117"/>
      <c r="AL215" s="117"/>
      <c r="AM215" s="117"/>
      <c r="AN215" s="117"/>
      <c r="AO215" s="117"/>
      <c r="AP215" s="117"/>
      <c r="AQ215" s="117"/>
      <c r="AR215" s="117"/>
      <c r="AS215" s="117"/>
      <c r="AT215" s="117"/>
      <c r="AU215" s="117"/>
      <c r="AV215" s="117"/>
      <c r="AW215" s="117"/>
      <c r="AX215" s="117"/>
      <c r="AY215" s="117"/>
      <c r="AZ215" s="117"/>
      <c r="BA215" s="117"/>
      <c r="BB215" s="117"/>
      <c r="BC215" s="117"/>
      <c r="BD215" s="117"/>
      <c r="BE215" s="117"/>
      <c r="BF215" s="117"/>
      <c r="BG215" s="117"/>
    </row>
    <row r="216" spans="1:59" ht="37.5" x14ac:dyDescent="0.3">
      <c r="A216" s="139" t="s">
        <v>774</v>
      </c>
      <c r="B216" s="145" t="s">
        <v>966</v>
      </c>
      <c r="C216" s="152">
        <v>539.33000000000004</v>
      </c>
      <c r="D216" s="152">
        <v>539331.31000000006</v>
      </c>
      <c r="E216" s="182"/>
      <c r="F216" s="182"/>
      <c r="G216" s="117"/>
      <c r="H216" s="117"/>
      <c r="I216" s="117"/>
      <c r="J216" s="117"/>
      <c r="K216" s="117"/>
      <c r="L216" s="117"/>
      <c r="M216" s="117"/>
      <c r="N216" s="117"/>
      <c r="O216" s="117"/>
      <c r="P216" s="117"/>
      <c r="Q216" s="117"/>
      <c r="R216" s="117"/>
      <c r="S216" s="117"/>
      <c r="T216" s="117"/>
      <c r="U216" s="117"/>
      <c r="V216" s="117"/>
      <c r="W216" s="117"/>
      <c r="X216" s="117"/>
      <c r="Y216" s="117"/>
      <c r="Z216" s="117"/>
      <c r="AA216" s="117"/>
      <c r="AB216" s="117"/>
      <c r="AC216" s="117"/>
      <c r="AD216" s="117"/>
      <c r="AE216" s="117"/>
      <c r="AF216" s="117"/>
      <c r="AG216" s="117"/>
      <c r="AH216" s="117"/>
      <c r="AI216" s="117"/>
      <c r="AJ216" s="117"/>
      <c r="AK216" s="117"/>
      <c r="AL216" s="117"/>
      <c r="AM216" s="117"/>
      <c r="AN216" s="117"/>
      <c r="AO216" s="117"/>
      <c r="AP216" s="117"/>
      <c r="AQ216" s="117"/>
      <c r="AR216" s="117"/>
      <c r="AS216" s="117"/>
      <c r="AT216" s="117"/>
      <c r="AU216" s="117"/>
      <c r="AV216" s="117"/>
      <c r="AW216" s="117"/>
      <c r="AX216" s="117"/>
      <c r="AY216" s="117"/>
      <c r="AZ216" s="117"/>
      <c r="BA216" s="117"/>
      <c r="BB216" s="117"/>
      <c r="BC216" s="117"/>
      <c r="BD216" s="117"/>
      <c r="BE216" s="117"/>
      <c r="BF216" s="117"/>
      <c r="BG216" s="117"/>
    </row>
    <row r="217" spans="1:59" ht="37.5" x14ac:dyDescent="0.3">
      <c r="A217" s="139" t="s">
        <v>775</v>
      </c>
      <c r="B217" s="145" t="s">
        <v>967</v>
      </c>
      <c r="C217" s="152">
        <v>95.26</v>
      </c>
      <c r="D217" s="152">
        <v>95261</v>
      </c>
      <c r="E217" s="152"/>
      <c r="F217" s="152"/>
      <c r="G217" s="117"/>
      <c r="H217" s="117"/>
      <c r="I217" s="117"/>
      <c r="J217" s="117"/>
      <c r="K217" s="117"/>
      <c r="L217" s="117"/>
      <c r="M217" s="117"/>
      <c r="N217" s="117"/>
      <c r="O217" s="117"/>
      <c r="P217" s="117"/>
      <c r="Q217" s="117"/>
      <c r="R217" s="117"/>
      <c r="S217" s="117"/>
      <c r="T217" s="117"/>
      <c r="U217" s="117"/>
      <c r="V217" s="117"/>
      <c r="W217" s="117"/>
      <c r="X217" s="117"/>
      <c r="Y217" s="117"/>
      <c r="Z217" s="117"/>
      <c r="AA217" s="117"/>
      <c r="AB217" s="117"/>
      <c r="AC217" s="117"/>
      <c r="AD217" s="117"/>
      <c r="AE217" s="117"/>
      <c r="AF217" s="117"/>
      <c r="AG217" s="117"/>
      <c r="AH217" s="117"/>
      <c r="AI217" s="117"/>
      <c r="AJ217" s="117"/>
      <c r="AK217" s="117"/>
      <c r="AL217" s="117"/>
      <c r="AM217" s="117"/>
      <c r="AN217" s="117"/>
      <c r="AO217" s="117"/>
      <c r="AP217" s="117"/>
      <c r="AQ217" s="117"/>
      <c r="AR217" s="117"/>
      <c r="AS217" s="117"/>
      <c r="AT217" s="117"/>
      <c r="AU217" s="117"/>
      <c r="AV217" s="117"/>
      <c r="AW217" s="117"/>
      <c r="AX217" s="117"/>
      <c r="AY217" s="117"/>
      <c r="AZ217" s="117"/>
      <c r="BA217" s="117"/>
      <c r="BB217" s="117"/>
      <c r="BC217" s="117"/>
      <c r="BD217" s="117"/>
      <c r="BE217" s="117"/>
      <c r="BF217" s="117"/>
      <c r="BG217" s="117"/>
    </row>
    <row r="218" spans="1:59" ht="37.5" x14ac:dyDescent="0.3">
      <c r="A218" s="139" t="s">
        <v>676</v>
      </c>
      <c r="B218" s="145" t="s">
        <v>965</v>
      </c>
      <c r="C218" s="152">
        <v>2626.32</v>
      </c>
      <c r="D218" s="152">
        <v>2626319</v>
      </c>
      <c r="E218" s="152"/>
      <c r="F218" s="152"/>
      <c r="G218" s="117"/>
      <c r="H218" s="117"/>
      <c r="I218" s="117"/>
      <c r="J218" s="117"/>
      <c r="K218" s="117"/>
      <c r="L218" s="117"/>
      <c r="M218" s="117"/>
      <c r="N218" s="117"/>
      <c r="O218" s="117"/>
      <c r="P218" s="117"/>
      <c r="Q218" s="117"/>
      <c r="R218" s="117"/>
      <c r="S218" s="117"/>
      <c r="T218" s="117"/>
      <c r="U218" s="117"/>
      <c r="V218" s="117"/>
      <c r="W218" s="117"/>
      <c r="X218" s="117"/>
      <c r="Y218" s="117"/>
      <c r="Z218" s="117"/>
      <c r="AA218" s="117"/>
      <c r="AB218" s="117"/>
      <c r="AC218" s="117"/>
      <c r="AD218" s="117"/>
      <c r="AE218" s="117"/>
      <c r="AF218" s="117"/>
      <c r="AG218" s="117"/>
      <c r="AH218" s="117"/>
      <c r="AI218" s="117"/>
      <c r="AJ218" s="117"/>
      <c r="AK218" s="117"/>
      <c r="AL218" s="117"/>
      <c r="AM218" s="117"/>
      <c r="AN218" s="117"/>
      <c r="AO218" s="117"/>
      <c r="AP218" s="117"/>
      <c r="AQ218" s="117"/>
      <c r="AR218" s="117"/>
      <c r="AS218" s="117"/>
      <c r="AT218" s="117"/>
      <c r="AU218" s="117"/>
      <c r="AV218" s="117"/>
      <c r="AW218" s="117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</row>
    <row r="219" spans="1:59" x14ac:dyDescent="0.3">
      <c r="A219" s="139" t="s">
        <v>651</v>
      </c>
      <c r="B219" s="138" t="s">
        <v>349</v>
      </c>
      <c r="C219" s="152">
        <v>25</v>
      </c>
      <c r="D219" s="152">
        <v>25000</v>
      </c>
      <c r="E219" s="152"/>
      <c r="F219" s="152"/>
      <c r="G219" s="117"/>
      <c r="H219" s="117"/>
      <c r="I219" s="117"/>
      <c r="J219" s="117"/>
      <c r="K219" s="117"/>
      <c r="L219" s="117"/>
      <c r="M219" s="117"/>
      <c r="N219" s="117"/>
      <c r="O219" s="117"/>
      <c r="P219" s="117"/>
      <c r="Q219" s="117"/>
      <c r="R219" s="117"/>
      <c r="S219" s="117"/>
      <c r="T219" s="117"/>
      <c r="U219" s="117"/>
      <c r="V219" s="117"/>
      <c r="W219" s="117"/>
      <c r="X219" s="117"/>
      <c r="Y219" s="117"/>
      <c r="Z219" s="117"/>
      <c r="AA219" s="117"/>
      <c r="AB219" s="117"/>
      <c r="AC219" s="117"/>
      <c r="AD219" s="117"/>
      <c r="AE219" s="117"/>
      <c r="AF219" s="117"/>
      <c r="AG219" s="117"/>
      <c r="AH219" s="117"/>
      <c r="AI219" s="117"/>
      <c r="AJ219" s="117"/>
      <c r="AK219" s="117"/>
      <c r="AL219" s="117"/>
      <c r="AM219" s="117"/>
      <c r="AN219" s="117"/>
      <c r="AO219" s="117"/>
      <c r="AP219" s="117"/>
      <c r="AQ219" s="117"/>
      <c r="AR219" s="117"/>
      <c r="AS219" s="117"/>
      <c r="AT219" s="117"/>
      <c r="AU219" s="117"/>
      <c r="AV219" s="117"/>
      <c r="AW219" s="117"/>
      <c r="AX219" s="117"/>
      <c r="AY219" s="117"/>
      <c r="AZ219" s="117"/>
      <c r="BA219" s="117"/>
      <c r="BB219" s="117"/>
      <c r="BC219" s="117"/>
      <c r="BD219" s="117"/>
      <c r="BE219" s="117"/>
      <c r="BF219" s="117"/>
      <c r="BG219" s="117"/>
    </row>
    <row r="220" spans="1:59" x14ac:dyDescent="0.3">
      <c r="A220" s="139" t="s">
        <v>776</v>
      </c>
      <c r="B220" s="41" t="s">
        <v>881</v>
      </c>
      <c r="C220" s="152">
        <v>14.5</v>
      </c>
      <c r="D220" s="152">
        <v>14502.51</v>
      </c>
      <c r="E220" s="152"/>
      <c r="F220" s="152"/>
      <c r="G220" s="117"/>
      <c r="H220" s="117"/>
      <c r="I220" s="117"/>
      <c r="J220" s="117"/>
      <c r="K220" s="117"/>
      <c r="L220" s="117"/>
      <c r="M220" s="117"/>
      <c r="N220" s="117"/>
      <c r="O220" s="117"/>
      <c r="P220" s="117"/>
      <c r="Q220" s="117"/>
      <c r="R220" s="117"/>
      <c r="S220" s="117"/>
      <c r="T220" s="117"/>
      <c r="U220" s="117"/>
      <c r="V220" s="117"/>
      <c r="W220" s="117"/>
      <c r="X220" s="117"/>
      <c r="Y220" s="117"/>
      <c r="Z220" s="117"/>
      <c r="AA220" s="117"/>
      <c r="AB220" s="117"/>
      <c r="AC220" s="117"/>
      <c r="AD220" s="117"/>
      <c r="AE220" s="117"/>
      <c r="AF220" s="117"/>
      <c r="AG220" s="117"/>
      <c r="AH220" s="117"/>
      <c r="AI220" s="117"/>
      <c r="AJ220" s="117"/>
      <c r="AK220" s="117"/>
      <c r="AL220" s="117"/>
      <c r="AM220" s="117"/>
      <c r="AN220" s="117"/>
      <c r="AO220" s="117"/>
      <c r="AP220" s="117"/>
      <c r="AQ220" s="117"/>
      <c r="AR220" s="117"/>
      <c r="AS220" s="117"/>
      <c r="AT220" s="117"/>
      <c r="AU220" s="117"/>
      <c r="AV220" s="117"/>
      <c r="AW220" s="117"/>
      <c r="AX220" s="117"/>
      <c r="AY220" s="117"/>
      <c r="AZ220" s="117"/>
      <c r="BA220" s="117"/>
      <c r="BB220" s="117"/>
      <c r="BC220" s="117"/>
      <c r="BD220" s="117"/>
      <c r="BE220" s="117"/>
      <c r="BF220" s="117"/>
      <c r="BG220" s="117"/>
    </row>
    <row r="221" spans="1:59" ht="112.5" x14ac:dyDescent="0.3">
      <c r="A221" s="139" t="s">
        <v>626</v>
      </c>
      <c r="B221" s="138" t="s">
        <v>805</v>
      </c>
      <c r="C221" s="141">
        <v>-803.94</v>
      </c>
      <c r="D221" s="141">
        <v>-803939.71</v>
      </c>
      <c r="E221" s="141"/>
      <c r="F221" s="141"/>
      <c r="G221" s="117"/>
      <c r="H221" s="117"/>
      <c r="I221" s="117"/>
      <c r="J221" s="117"/>
      <c r="K221" s="117"/>
      <c r="L221" s="117"/>
      <c r="M221" s="117"/>
      <c r="N221" s="117"/>
      <c r="O221" s="117"/>
      <c r="P221" s="117"/>
      <c r="Q221" s="117"/>
      <c r="R221" s="117"/>
      <c r="S221" s="117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  <c r="AD221" s="117"/>
      <c r="AE221" s="117"/>
      <c r="AF221" s="117"/>
      <c r="AG221" s="117"/>
      <c r="AH221" s="117"/>
      <c r="AI221" s="117"/>
      <c r="AJ221" s="117"/>
      <c r="AK221" s="117"/>
      <c r="AL221" s="117"/>
      <c r="AM221" s="117"/>
      <c r="AN221" s="117"/>
      <c r="AO221" s="117"/>
      <c r="AP221" s="117"/>
      <c r="AQ221" s="117"/>
      <c r="AR221" s="117"/>
      <c r="AS221" s="117"/>
      <c r="AT221" s="117"/>
      <c r="AU221" s="117"/>
      <c r="AV221" s="117"/>
      <c r="AW221" s="117"/>
      <c r="AX221" s="117"/>
      <c r="AY221" s="117"/>
      <c r="AZ221" s="117"/>
      <c r="BA221" s="117"/>
      <c r="BB221" s="117"/>
      <c r="BC221" s="117"/>
      <c r="BD221" s="117"/>
      <c r="BE221" s="117"/>
      <c r="BF221" s="117"/>
      <c r="BG221" s="117"/>
    </row>
    <row r="222" spans="1:59" ht="56.25" x14ac:dyDescent="0.3">
      <c r="A222" s="139" t="s">
        <v>889</v>
      </c>
      <c r="B222" s="138" t="s">
        <v>890</v>
      </c>
      <c r="C222" s="141">
        <v>-40.44</v>
      </c>
      <c r="D222" s="141">
        <v>-40437.129999999997</v>
      </c>
      <c r="E222" s="141"/>
      <c r="F222" s="141"/>
      <c r="G222" s="117"/>
      <c r="H222" s="117"/>
      <c r="I222" s="117"/>
      <c r="J222" s="117"/>
      <c r="K222" s="117"/>
      <c r="L222" s="117"/>
      <c r="M222" s="117"/>
      <c r="N222" s="117"/>
      <c r="O222" s="117"/>
      <c r="P222" s="117"/>
      <c r="Q222" s="117"/>
      <c r="R222" s="117"/>
      <c r="S222" s="117"/>
      <c r="T222" s="117"/>
      <c r="U222" s="117"/>
      <c r="V222" s="117"/>
      <c r="W222" s="117"/>
      <c r="X222" s="117"/>
      <c r="Y222" s="117"/>
      <c r="Z222" s="117"/>
      <c r="AA222" s="117"/>
      <c r="AB222" s="117"/>
      <c r="AC222" s="117"/>
      <c r="AD222" s="117"/>
      <c r="AE222" s="117"/>
      <c r="AF222" s="117"/>
      <c r="AG222" s="117"/>
      <c r="AH222" s="117"/>
      <c r="AI222" s="117"/>
      <c r="AJ222" s="117"/>
      <c r="AK222" s="117"/>
      <c r="AL222" s="117"/>
      <c r="AM222" s="117"/>
      <c r="AN222" s="117"/>
      <c r="AO222" s="117"/>
      <c r="AP222" s="117"/>
      <c r="AQ222" s="117"/>
      <c r="AR222" s="117"/>
      <c r="AS222" s="117"/>
      <c r="AT222" s="117"/>
      <c r="AU222" s="117"/>
      <c r="AV222" s="117"/>
      <c r="AW222" s="117"/>
      <c r="AX222" s="117"/>
      <c r="AY222" s="117"/>
      <c r="AZ222" s="117"/>
      <c r="BA222" s="117"/>
      <c r="BB222" s="117"/>
      <c r="BC222" s="117"/>
      <c r="BD222" s="117"/>
      <c r="BE222" s="117"/>
      <c r="BF222" s="117"/>
      <c r="BG222" s="117"/>
    </row>
    <row r="223" spans="1:59" ht="56.25" x14ac:dyDescent="0.3">
      <c r="A223" s="139" t="s">
        <v>775</v>
      </c>
      <c r="B223" s="138" t="s">
        <v>891</v>
      </c>
      <c r="C223" s="141">
        <v>-144.07</v>
      </c>
      <c r="D223" s="141">
        <v>-144073.73000000001</v>
      </c>
      <c r="E223" s="141"/>
      <c r="F223" s="141"/>
      <c r="G223" s="117"/>
      <c r="H223" s="117"/>
      <c r="I223" s="117"/>
      <c r="J223" s="117"/>
      <c r="K223" s="117"/>
      <c r="L223" s="117"/>
      <c r="M223" s="117"/>
      <c r="N223" s="117"/>
      <c r="O223" s="117"/>
      <c r="P223" s="117"/>
      <c r="Q223" s="117"/>
      <c r="R223" s="117"/>
      <c r="S223" s="117"/>
      <c r="T223" s="117"/>
      <c r="U223" s="117"/>
      <c r="V223" s="117"/>
      <c r="W223" s="117"/>
      <c r="X223" s="117"/>
      <c r="Y223" s="117"/>
      <c r="Z223" s="117"/>
      <c r="AA223" s="117"/>
      <c r="AB223" s="117"/>
      <c r="AC223" s="117"/>
      <c r="AD223" s="117"/>
      <c r="AE223" s="117"/>
      <c r="AF223" s="117"/>
      <c r="AG223" s="117"/>
      <c r="AH223" s="117"/>
      <c r="AI223" s="117"/>
      <c r="AJ223" s="117"/>
      <c r="AK223" s="117"/>
      <c r="AL223" s="117"/>
      <c r="AM223" s="117"/>
      <c r="AN223" s="117"/>
      <c r="AO223" s="117"/>
      <c r="AP223" s="117"/>
      <c r="AQ223" s="117"/>
      <c r="AR223" s="117"/>
      <c r="AS223" s="117"/>
      <c r="AT223" s="117"/>
      <c r="AU223" s="117"/>
      <c r="AV223" s="117"/>
      <c r="AW223" s="117"/>
      <c r="AX223" s="117"/>
      <c r="AY223" s="117"/>
      <c r="AZ223" s="117"/>
      <c r="BA223" s="117"/>
      <c r="BB223" s="117"/>
      <c r="BC223" s="117"/>
      <c r="BD223" s="117"/>
      <c r="BE223" s="117"/>
      <c r="BF223" s="117"/>
      <c r="BG223" s="117"/>
    </row>
    <row r="224" spans="1:59" ht="56.25" x14ac:dyDescent="0.3">
      <c r="A224" s="139" t="s">
        <v>892</v>
      </c>
      <c r="B224" s="138" t="s">
        <v>893</v>
      </c>
      <c r="C224" s="141">
        <v>-222.8</v>
      </c>
      <c r="D224" s="141">
        <v>-222795.53</v>
      </c>
      <c r="E224" s="141"/>
      <c r="F224" s="141"/>
      <c r="G224" s="117"/>
      <c r="H224" s="117"/>
      <c r="I224" s="117"/>
      <c r="J224" s="117"/>
      <c r="K224" s="117"/>
      <c r="L224" s="117"/>
      <c r="M224" s="117"/>
      <c r="N224" s="117"/>
      <c r="O224" s="117"/>
      <c r="P224" s="117"/>
      <c r="Q224" s="117"/>
      <c r="R224" s="117"/>
      <c r="S224" s="117"/>
      <c r="T224" s="117"/>
      <c r="U224" s="117"/>
      <c r="V224" s="117"/>
      <c r="W224" s="117"/>
      <c r="X224" s="117"/>
      <c r="Y224" s="117"/>
      <c r="Z224" s="117"/>
      <c r="AA224" s="117"/>
      <c r="AB224" s="117"/>
      <c r="AC224" s="117"/>
      <c r="AD224" s="117"/>
      <c r="AE224" s="117"/>
      <c r="AF224" s="117"/>
      <c r="AG224" s="117"/>
      <c r="AH224" s="117"/>
      <c r="AI224" s="117"/>
      <c r="AJ224" s="117"/>
      <c r="AK224" s="117"/>
      <c r="AL224" s="117"/>
      <c r="AM224" s="117"/>
      <c r="AN224" s="117"/>
      <c r="AO224" s="117"/>
      <c r="AP224" s="117"/>
      <c r="AQ224" s="117"/>
      <c r="AR224" s="117"/>
      <c r="AS224" s="117"/>
      <c r="AT224" s="117"/>
      <c r="AU224" s="117"/>
      <c r="AV224" s="117"/>
      <c r="AW224" s="117"/>
      <c r="AX224" s="117"/>
      <c r="AY224" s="117"/>
      <c r="AZ224" s="117"/>
      <c r="BA224" s="117"/>
      <c r="BB224" s="117"/>
      <c r="BC224" s="117"/>
      <c r="BD224" s="117"/>
      <c r="BE224" s="117"/>
      <c r="BF224" s="117"/>
      <c r="BG224" s="117"/>
    </row>
    <row r="225" spans="1:59" ht="75" x14ac:dyDescent="0.3">
      <c r="A225" s="139" t="s">
        <v>894</v>
      </c>
      <c r="B225" s="138" t="s">
        <v>895</v>
      </c>
      <c r="C225" s="141">
        <v>-187.11</v>
      </c>
      <c r="D225" s="141">
        <v>-187106.16</v>
      </c>
      <c r="E225" s="141"/>
      <c r="F225" s="141"/>
      <c r="G225" s="117"/>
      <c r="H225" s="117"/>
      <c r="I225" s="117"/>
      <c r="J225" s="117"/>
      <c r="K225" s="117"/>
      <c r="L225" s="117"/>
      <c r="M225" s="117"/>
      <c r="N225" s="117"/>
      <c r="O225" s="117"/>
      <c r="P225" s="117"/>
      <c r="Q225" s="117"/>
      <c r="R225" s="117"/>
      <c r="S225" s="117"/>
      <c r="T225" s="117"/>
      <c r="U225" s="117"/>
      <c r="V225" s="117"/>
      <c r="W225" s="117"/>
      <c r="X225" s="117"/>
      <c r="Y225" s="117"/>
      <c r="Z225" s="117"/>
      <c r="AA225" s="117"/>
      <c r="AB225" s="117"/>
      <c r="AC225" s="117"/>
      <c r="AD225" s="117"/>
      <c r="AE225" s="117"/>
      <c r="AF225" s="117"/>
      <c r="AG225" s="117"/>
      <c r="AH225" s="117"/>
      <c r="AI225" s="117"/>
      <c r="AJ225" s="117"/>
      <c r="AK225" s="117"/>
      <c r="AL225" s="117"/>
      <c r="AM225" s="117"/>
      <c r="AN225" s="117"/>
      <c r="AO225" s="117"/>
      <c r="AP225" s="117"/>
      <c r="AQ225" s="117"/>
      <c r="AR225" s="117"/>
      <c r="AS225" s="117"/>
      <c r="AT225" s="117"/>
      <c r="AU225" s="117"/>
      <c r="AV225" s="117"/>
      <c r="AW225" s="117"/>
      <c r="AX225" s="117"/>
      <c r="AY225" s="117"/>
      <c r="AZ225" s="117"/>
      <c r="BA225" s="117"/>
      <c r="BB225" s="117"/>
      <c r="BC225" s="117"/>
      <c r="BD225" s="117"/>
      <c r="BE225" s="117"/>
      <c r="BF225" s="117"/>
      <c r="BG225" s="117"/>
    </row>
    <row r="226" spans="1:59" ht="150" x14ac:dyDescent="0.3">
      <c r="A226" s="139" t="s">
        <v>775</v>
      </c>
      <c r="B226" s="138" t="s">
        <v>896</v>
      </c>
      <c r="C226" s="141">
        <v>184.51</v>
      </c>
      <c r="D226" s="141">
        <v>184510.86</v>
      </c>
      <c r="E226" s="141"/>
      <c r="F226" s="141"/>
      <c r="G226" s="117"/>
      <c r="H226" s="117"/>
      <c r="I226" s="117"/>
      <c r="J226" s="117"/>
      <c r="K226" s="117"/>
      <c r="L226" s="117"/>
      <c r="M226" s="117"/>
      <c r="N226" s="117"/>
      <c r="O226" s="117"/>
      <c r="P226" s="117"/>
      <c r="Q226" s="117"/>
      <c r="R226" s="117"/>
      <c r="S226" s="117"/>
      <c r="T226" s="117"/>
      <c r="U226" s="117"/>
      <c r="V226" s="117"/>
      <c r="W226" s="117"/>
      <c r="X226" s="117"/>
      <c r="Y226" s="117"/>
      <c r="Z226" s="117"/>
      <c r="AA226" s="117"/>
      <c r="AB226" s="117"/>
      <c r="AC226" s="117"/>
      <c r="AD226" s="117"/>
      <c r="AE226" s="117"/>
      <c r="AF226" s="117"/>
      <c r="AG226" s="117"/>
      <c r="AH226" s="117"/>
      <c r="AI226" s="117"/>
      <c r="AJ226" s="117"/>
      <c r="AK226" s="117"/>
      <c r="AL226" s="117"/>
      <c r="AM226" s="117"/>
      <c r="AN226" s="117"/>
      <c r="AO226" s="117"/>
      <c r="AP226" s="117"/>
      <c r="AQ226" s="117"/>
      <c r="AR226" s="117"/>
      <c r="AS226" s="117"/>
      <c r="AT226" s="117"/>
      <c r="AU226" s="117"/>
      <c r="AV226" s="117"/>
      <c r="AW226" s="117"/>
      <c r="AX226" s="117"/>
      <c r="AY226" s="117"/>
      <c r="AZ226" s="117"/>
      <c r="BA226" s="117"/>
      <c r="BB226" s="117"/>
      <c r="BC226" s="117"/>
      <c r="BD226" s="117"/>
      <c r="BE226" s="117"/>
      <c r="BF226" s="117"/>
      <c r="BG226" s="117"/>
    </row>
    <row r="227" spans="1:59" ht="56.25" x14ac:dyDescent="0.3">
      <c r="A227" s="139" t="s">
        <v>676</v>
      </c>
      <c r="B227" s="138" t="s">
        <v>897</v>
      </c>
      <c r="C227" s="141">
        <v>53.69</v>
      </c>
      <c r="D227" s="141">
        <v>53686.34</v>
      </c>
      <c r="E227" s="141"/>
      <c r="F227" s="141"/>
      <c r="G227" s="117"/>
      <c r="H227" s="117"/>
      <c r="I227" s="117"/>
      <c r="J227" s="117"/>
      <c r="K227" s="117"/>
      <c r="L227" s="117"/>
      <c r="M227" s="117"/>
      <c r="N227" s="117"/>
      <c r="O227" s="117"/>
      <c r="P227" s="117"/>
      <c r="Q227" s="117"/>
      <c r="R227" s="117"/>
      <c r="S227" s="117"/>
      <c r="T227" s="117"/>
      <c r="U227" s="117"/>
      <c r="V227" s="117"/>
      <c r="W227" s="117"/>
      <c r="X227" s="117"/>
      <c r="Y227" s="117"/>
      <c r="Z227" s="117"/>
      <c r="AA227" s="117"/>
      <c r="AB227" s="117"/>
      <c r="AC227" s="117"/>
      <c r="AD227" s="117"/>
      <c r="AE227" s="117"/>
      <c r="AF227" s="117"/>
      <c r="AG227" s="117"/>
      <c r="AH227" s="117"/>
      <c r="AI227" s="117"/>
      <c r="AJ227" s="117"/>
      <c r="AK227" s="117"/>
      <c r="AL227" s="117"/>
      <c r="AM227" s="117"/>
      <c r="AN227" s="117"/>
      <c r="AO227" s="117"/>
      <c r="AP227" s="117"/>
      <c r="AQ227" s="117"/>
      <c r="AR227" s="117"/>
      <c r="AS227" s="117"/>
      <c r="AT227" s="117"/>
      <c r="AU227" s="117"/>
      <c r="AV227" s="117"/>
      <c r="AW227" s="117"/>
      <c r="AX227" s="117"/>
      <c r="AY227" s="117"/>
      <c r="AZ227" s="117"/>
      <c r="BA227" s="117"/>
      <c r="BB227" s="117"/>
      <c r="BC227" s="117"/>
      <c r="BD227" s="117"/>
      <c r="BE227" s="117"/>
      <c r="BF227" s="117"/>
      <c r="BG227" s="117"/>
    </row>
    <row r="228" spans="1:59" ht="75" x14ac:dyDescent="0.3">
      <c r="A228" s="139" t="s">
        <v>643</v>
      </c>
      <c r="B228" s="138" t="s">
        <v>898</v>
      </c>
      <c r="C228" s="141">
        <v>356.22</v>
      </c>
      <c r="D228" s="141">
        <v>356215.35</v>
      </c>
      <c r="E228" s="141"/>
      <c r="F228" s="141"/>
      <c r="G228" s="117"/>
      <c r="H228" s="117"/>
      <c r="I228" s="117"/>
      <c r="J228" s="117"/>
      <c r="K228" s="117"/>
      <c r="L228" s="117"/>
      <c r="M228" s="117"/>
      <c r="N228" s="117"/>
      <c r="O228" s="117"/>
      <c r="P228" s="117"/>
      <c r="Q228" s="117"/>
      <c r="R228" s="117"/>
      <c r="S228" s="117"/>
      <c r="T228" s="117"/>
      <c r="U228" s="117"/>
      <c r="V228" s="117"/>
      <c r="W228" s="117"/>
      <c r="X228" s="117"/>
      <c r="Y228" s="117"/>
      <c r="Z228" s="117"/>
      <c r="AA228" s="117"/>
      <c r="AB228" s="117"/>
      <c r="AC228" s="117"/>
      <c r="AD228" s="117"/>
      <c r="AE228" s="117"/>
      <c r="AF228" s="117"/>
      <c r="AG228" s="117"/>
      <c r="AH228" s="117"/>
      <c r="AI228" s="117"/>
      <c r="AJ228" s="117"/>
      <c r="AK228" s="117"/>
      <c r="AL228" s="117"/>
      <c r="AM228" s="117"/>
      <c r="AN228" s="117"/>
      <c r="AO228" s="117"/>
      <c r="AP228" s="117"/>
      <c r="AQ228" s="117"/>
      <c r="AR228" s="117"/>
      <c r="AS228" s="117"/>
      <c r="AT228" s="117"/>
      <c r="AU228" s="117"/>
      <c r="AV228" s="117"/>
      <c r="AW228" s="117"/>
      <c r="AX228" s="117"/>
      <c r="AY228" s="117"/>
      <c r="AZ228" s="117"/>
      <c r="BA228" s="117"/>
      <c r="BB228" s="117"/>
      <c r="BC228" s="117"/>
      <c r="BD228" s="117"/>
      <c r="BE228" s="117"/>
      <c r="BF228" s="117"/>
      <c r="BG228" s="117"/>
    </row>
    <row r="229" spans="1:59" x14ac:dyDescent="0.3">
      <c r="A229" s="185" t="s">
        <v>776</v>
      </c>
      <c r="B229" s="41" t="s">
        <v>881</v>
      </c>
      <c r="C229" s="141">
        <v>32.44</v>
      </c>
      <c r="D229" s="141">
        <v>32438.03</v>
      </c>
      <c r="E229" s="141"/>
      <c r="F229" s="141"/>
      <c r="G229" s="117"/>
      <c r="H229" s="117"/>
      <c r="I229" s="117"/>
      <c r="J229" s="117"/>
      <c r="K229" s="117"/>
      <c r="L229" s="117"/>
      <c r="M229" s="117"/>
      <c r="N229" s="117"/>
      <c r="O229" s="117"/>
      <c r="P229" s="117"/>
      <c r="Q229" s="117"/>
      <c r="R229" s="117"/>
      <c r="S229" s="117"/>
      <c r="T229" s="117"/>
      <c r="U229" s="117"/>
      <c r="V229" s="117"/>
      <c r="W229" s="117"/>
      <c r="X229" s="117"/>
      <c r="Y229" s="117"/>
      <c r="Z229" s="117"/>
      <c r="AA229" s="117"/>
      <c r="AB229" s="117"/>
      <c r="AC229" s="117"/>
      <c r="AD229" s="117"/>
      <c r="AE229" s="117"/>
      <c r="AF229" s="117"/>
      <c r="AG229" s="117"/>
      <c r="AH229" s="117"/>
      <c r="AI229" s="117"/>
      <c r="AJ229" s="117"/>
      <c r="AK229" s="117"/>
      <c r="AL229" s="117"/>
      <c r="AM229" s="117"/>
      <c r="AN229" s="117"/>
      <c r="AO229" s="117"/>
      <c r="AP229" s="117"/>
      <c r="AQ229" s="117"/>
      <c r="AR229" s="117"/>
      <c r="AS229" s="117"/>
      <c r="AT229" s="117"/>
      <c r="AU229" s="117"/>
      <c r="AV229" s="117"/>
      <c r="AW229" s="117"/>
      <c r="AX229" s="117"/>
      <c r="AY229" s="117"/>
      <c r="AZ229" s="117"/>
      <c r="BA229" s="117"/>
      <c r="BB229" s="117"/>
      <c r="BC229" s="117"/>
      <c r="BD229" s="117"/>
      <c r="BE229" s="117"/>
      <c r="BF229" s="117"/>
      <c r="BG229" s="117"/>
    </row>
    <row r="230" spans="1:59" ht="37.5" x14ac:dyDescent="0.3">
      <c r="A230" s="139" t="s">
        <v>774</v>
      </c>
      <c r="B230" s="140" t="s">
        <v>1030</v>
      </c>
      <c r="C230" s="141">
        <v>1809.37</v>
      </c>
      <c r="D230" s="141">
        <v>1809371.48</v>
      </c>
      <c r="E230" s="141"/>
      <c r="F230" s="141"/>
      <c r="G230" s="117"/>
      <c r="H230" s="117"/>
      <c r="I230" s="117"/>
      <c r="J230" s="117"/>
      <c r="K230" s="117"/>
      <c r="L230" s="117"/>
      <c r="M230" s="117"/>
      <c r="N230" s="117"/>
      <c r="O230" s="117"/>
      <c r="P230" s="117"/>
      <c r="Q230" s="117"/>
      <c r="R230" s="117"/>
      <c r="S230" s="117"/>
      <c r="T230" s="117"/>
      <c r="U230" s="117"/>
      <c r="V230" s="117"/>
      <c r="W230" s="117"/>
      <c r="X230" s="117"/>
      <c r="Y230" s="117"/>
      <c r="Z230" s="117"/>
      <c r="AA230" s="117"/>
      <c r="AB230" s="117"/>
      <c r="AC230" s="117"/>
      <c r="AD230" s="117"/>
      <c r="AE230" s="117"/>
      <c r="AF230" s="117"/>
      <c r="AG230" s="117"/>
      <c r="AH230" s="117"/>
      <c r="AI230" s="117"/>
      <c r="AJ230" s="117"/>
      <c r="AK230" s="117"/>
      <c r="AL230" s="117"/>
      <c r="AM230" s="117"/>
      <c r="AN230" s="117"/>
      <c r="AO230" s="117"/>
      <c r="AP230" s="117"/>
      <c r="AQ230" s="117"/>
      <c r="AR230" s="117"/>
      <c r="AS230" s="117"/>
      <c r="AT230" s="117"/>
      <c r="AU230" s="117"/>
      <c r="AV230" s="117"/>
      <c r="AW230" s="117"/>
      <c r="AX230" s="117"/>
      <c r="AY230" s="117"/>
      <c r="AZ230" s="117"/>
      <c r="BA230" s="117"/>
      <c r="BB230" s="117"/>
      <c r="BC230" s="117"/>
      <c r="BD230" s="117"/>
      <c r="BE230" s="117"/>
      <c r="BF230" s="117"/>
      <c r="BG230" s="117"/>
    </row>
    <row r="231" spans="1:59" ht="37.5" x14ac:dyDescent="0.3">
      <c r="A231" s="139" t="s">
        <v>643</v>
      </c>
      <c r="B231" s="138" t="s">
        <v>1039</v>
      </c>
      <c r="C231" s="141">
        <v>803.94</v>
      </c>
      <c r="D231" s="141">
        <v>803939.71</v>
      </c>
      <c r="E231" s="141"/>
      <c r="F231" s="141"/>
      <c r="G231" s="117"/>
      <c r="H231" s="117"/>
      <c r="I231" s="117"/>
      <c r="J231" s="117"/>
      <c r="K231" s="117"/>
      <c r="L231" s="117"/>
      <c r="M231" s="117"/>
      <c r="N231" s="117"/>
      <c r="O231" s="117"/>
      <c r="P231" s="117"/>
      <c r="Q231" s="117"/>
      <c r="R231" s="117"/>
      <c r="S231" s="117"/>
      <c r="T231" s="117"/>
      <c r="U231" s="117"/>
      <c r="V231" s="117"/>
      <c r="W231" s="117"/>
      <c r="X231" s="117"/>
      <c r="Y231" s="117"/>
      <c r="Z231" s="117"/>
      <c r="AA231" s="117"/>
      <c r="AB231" s="117"/>
      <c r="AC231" s="117"/>
      <c r="AD231" s="117"/>
      <c r="AE231" s="117"/>
      <c r="AF231" s="117"/>
      <c r="AG231" s="117"/>
      <c r="AH231" s="117"/>
      <c r="AI231" s="117"/>
      <c r="AJ231" s="117"/>
      <c r="AK231" s="117"/>
      <c r="AL231" s="117"/>
      <c r="AM231" s="117"/>
      <c r="AN231" s="117"/>
      <c r="AO231" s="117"/>
      <c r="AP231" s="117"/>
      <c r="AQ231" s="117"/>
      <c r="AR231" s="117"/>
      <c r="AS231" s="117"/>
      <c r="AT231" s="117"/>
      <c r="AU231" s="117"/>
      <c r="AV231" s="117"/>
      <c r="AW231" s="117"/>
      <c r="AX231" s="117"/>
      <c r="AY231" s="117"/>
      <c r="AZ231" s="117"/>
      <c r="BA231" s="117"/>
      <c r="BB231" s="117"/>
      <c r="BC231" s="117"/>
      <c r="BD231" s="117"/>
      <c r="BE231" s="117"/>
      <c r="BF231" s="117"/>
      <c r="BG231" s="117"/>
    </row>
    <row r="232" spans="1:59" x14ac:dyDescent="0.3">
      <c r="A232" s="143"/>
      <c r="B232" s="149"/>
      <c r="C232" s="129"/>
      <c r="D232" s="129"/>
      <c r="F232" s="129"/>
      <c r="G232" s="117"/>
      <c r="H232" s="117"/>
      <c r="I232" s="117"/>
      <c r="J232" s="117"/>
      <c r="K232" s="117"/>
      <c r="L232" s="117"/>
      <c r="M232" s="117"/>
      <c r="N232" s="117"/>
      <c r="O232" s="117"/>
      <c r="P232" s="117"/>
      <c r="Q232" s="117"/>
      <c r="R232" s="117"/>
      <c r="S232" s="117"/>
      <c r="T232" s="117"/>
      <c r="U232" s="117"/>
      <c r="V232" s="117"/>
      <c r="W232" s="117"/>
      <c r="X232" s="117"/>
      <c r="Y232" s="117"/>
      <c r="Z232" s="117"/>
      <c r="AA232" s="117"/>
      <c r="AB232" s="117"/>
      <c r="AC232" s="117"/>
      <c r="AD232" s="117"/>
      <c r="AE232" s="117"/>
      <c r="AF232" s="117"/>
      <c r="AG232" s="117"/>
      <c r="AH232" s="117"/>
      <c r="AI232" s="117"/>
      <c r="AJ232" s="117"/>
      <c r="AK232" s="117"/>
      <c r="AL232" s="117"/>
      <c r="AM232" s="117"/>
      <c r="AN232" s="117"/>
      <c r="AO232" s="117"/>
      <c r="AP232" s="117"/>
      <c r="AQ232" s="117"/>
      <c r="AR232" s="117"/>
      <c r="AS232" s="117"/>
      <c r="AT232" s="117"/>
      <c r="AU232" s="117"/>
      <c r="AV232" s="117"/>
      <c r="AW232" s="117"/>
      <c r="AX232" s="117"/>
      <c r="AY232" s="117"/>
      <c r="AZ232" s="117"/>
      <c r="BA232" s="117"/>
      <c r="BB232" s="117"/>
      <c r="BC232" s="117"/>
      <c r="BD232" s="117"/>
      <c r="BE232" s="117"/>
      <c r="BF232" s="117"/>
      <c r="BG232" s="117"/>
    </row>
    <row r="233" spans="1:59" x14ac:dyDescent="0.3">
      <c r="A233" s="143"/>
      <c r="B233" s="144"/>
      <c r="C233" s="129"/>
      <c r="D233" s="129"/>
      <c r="F233" s="129"/>
      <c r="G233" s="117"/>
      <c r="H233" s="117"/>
      <c r="I233" s="117"/>
      <c r="J233" s="117"/>
      <c r="K233" s="117"/>
      <c r="L233" s="117"/>
      <c r="M233" s="117"/>
      <c r="N233" s="117"/>
      <c r="O233" s="117"/>
      <c r="P233" s="117"/>
      <c r="Q233" s="117"/>
      <c r="R233" s="117"/>
      <c r="S233" s="117"/>
      <c r="T233" s="117"/>
      <c r="U233" s="117"/>
      <c r="V233" s="117"/>
      <c r="W233" s="117"/>
      <c r="X233" s="117"/>
      <c r="Y233" s="117"/>
      <c r="Z233" s="117"/>
      <c r="AA233" s="117"/>
      <c r="AB233" s="117"/>
      <c r="AC233" s="117"/>
      <c r="AD233" s="117"/>
      <c r="AE233" s="117"/>
      <c r="AF233" s="117"/>
      <c r="AG233" s="117"/>
      <c r="AH233" s="117"/>
      <c r="AI233" s="117"/>
      <c r="AJ233" s="117"/>
      <c r="AK233" s="117"/>
      <c r="AL233" s="117"/>
      <c r="AM233" s="117"/>
      <c r="AN233" s="117"/>
      <c r="AO233" s="117"/>
      <c r="AP233" s="117"/>
      <c r="AQ233" s="117"/>
      <c r="AR233" s="117"/>
      <c r="AS233" s="117"/>
      <c r="AT233" s="117"/>
      <c r="AU233" s="117"/>
      <c r="AV233" s="117"/>
      <c r="AW233" s="117"/>
      <c r="AX233" s="117"/>
      <c r="AY233" s="117"/>
      <c r="AZ233" s="117"/>
      <c r="BA233" s="117"/>
      <c r="BB233" s="117"/>
      <c r="BC233" s="117"/>
      <c r="BD233" s="117"/>
      <c r="BE233" s="117"/>
      <c r="BF233" s="117"/>
      <c r="BG233" s="117"/>
    </row>
    <row r="234" spans="1:59" x14ac:dyDescent="0.3">
      <c r="B234" s="149"/>
      <c r="G234" s="117"/>
      <c r="H234" s="117"/>
      <c r="I234" s="117"/>
      <c r="J234" s="117"/>
      <c r="K234" s="117"/>
      <c r="L234" s="117"/>
      <c r="M234" s="117"/>
      <c r="N234" s="117"/>
      <c r="O234" s="117"/>
      <c r="P234" s="117"/>
      <c r="Q234" s="117"/>
      <c r="R234" s="117"/>
      <c r="S234" s="117"/>
      <c r="T234" s="117"/>
      <c r="U234" s="117"/>
      <c r="V234" s="117"/>
      <c r="W234" s="117"/>
      <c r="X234" s="117"/>
      <c r="Y234" s="117"/>
      <c r="Z234" s="117"/>
      <c r="AA234" s="117"/>
      <c r="AB234" s="117"/>
      <c r="AC234" s="117"/>
      <c r="AD234" s="117"/>
      <c r="AE234" s="117"/>
      <c r="AF234" s="117"/>
      <c r="AG234" s="117"/>
      <c r="AH234" s="117"/>
      <c r="AI234" s="117"/>
      <c r="AJ234" s="117"/>
      <c r="AK234" s="117"/>
      <c r="AL234" s="117"/>
      <c r="AM234" s="117"/>
      <c r="AN234" s="117"/>
      <c r="AO234" s="117"/>
      <c r="AP234" s="117"/>
      <c r="AQ234" s="117"/>
      <c r="AR234" s="117"/>
      <c r="AS234" s="117"/>
      <c r="AT234" s="117"/>
      <c r="AU234" s="117"/>
      <c r="AV234" s="117"/>
      <c r="AW234" s="117"/>
      <c r="AX234" s="117"/>
      <c r="AY234" s="117"/>
      <c r="AZ234" s="117"/>
      <c r="BA234" s="117"/>
      <c r="BB234" s="117"/>
      <c r="BC234" s="117"/>
      <c r="BD234" s="117"/>
      <c r="BE234" s="117"/>
      <c r="BF234" s="117"/>
      <c r="BG234" s="117"/>
    </row>
    <row r="235" spans="1:59" x14ac:dyDescent="0.3">
      <c r="B235" s="149"/>
      <c r="G235" s="117"/>
      <c r="H235" s="117"/>
      <c r="I235" s="117"/>
      <c r="J235" s="117"/>
      <c r="K235" s="117"/>
      <c r="L235" s="117"/>
      <c r="M235" s="117"/>
      <c r="N235" s="117"/>
      <c r="O235" s="117"/>
      <c r="P235" s="117"/>
      <c r="Q235" s="117"/>
      <c r="R235" s="117"/>
      <c r="S235" s="117"/>
      <c r="T235" s="117"/>
      <c r="U235" s="117"/>
      <c r="V235" s="117"/>
      <c r="W235" s="117"/>
      <c r="X235" s="117"/>
      <c r="Y235" s="117"/>
      <c r="Z235" s="117"/>
      <c r="AA235" s="117"/>
      <c r="AB235" s="117"/>
      <c r="AC235" s="117"/>
      <c r="AD235" s="117"/>
      <c r="AE235" s="117"/>
      <c r="AF235" s="117"/>
      <c r="AG235" s="117"/>
      <c r="AH235" s="117"/>
      <c r="AI235" s="117"/>
      <c r="AJ235" s="117"/>
      <c r="AK235" s="117"/>
      <c r="AL235" s="117"/>
      <c r="AM235" s="117"/>
      <c r="AN235" s="117"/>
      <c r="AO235" s="117"/>
      <c r="AP235" s="117"/>
      <c r="AQ235" s="117"/>
      <c r="AR235" s="117"/>
      <c r="AS235" s="117"/>
      <c r="AT235" s="117"/>
      <c r="AU235" s="117"/>
      <c r="AV235" s="117"/>
      <c r="AW235" s="117"/>
      <c r="AX235" s="117"/>
      <c r="AY235" s="117"/>
      <c r="AZ235" s="117"/>
      <c r="BA235" s="117"/>
      <c r="BB235" s="117"/>
      <c r="BC235" s="117"/>
      <c r="BD235" s="117"/>
      <c r="BE235" s="117"/>
      <c r="BF235" s="117"/>
      <c r="BG235" s="117"/>
    </row>
    <row r="236" spans="1:59" x14ac:dyDescent="0.3">
      <c r="A236" s="123" t="s">
        <v>629</v>
      </c>
      <c r="B236" s="138"/>
      <c r="C236" s="126">
        <f>C237+C238+C239+C240+C241+C242+C243+C244+C245+C246</f>
        <v>150.24</v>
      </c>
      <c r="D236" s="126">
        <f t="shared" ref="D236:F236" si="30">D237+D238+D239+D240+D241+D242+D243+D244+D245+D246</f>
        <v>150244.20000000001</v>
      </c>
      <c r="E236" s="126">
        <f t="shared" si="30"/>
        <v>0</v>
      </c>
      <c r="F236" s="126">
        <f t="shared" si="30"/>
        <v>0</v>
      </c>
      <c r="G236" s="117"/>
      <c r="H236" s="117"/>
      <c r="I236" s="117"/>
      <c r="J236" s="117"/>
      <c r="K236" s="117"/>
      <c r="L236" s="117"/>
      <c r="M236" s="117"/>
      <c r="N236" s="117"/>
      <c r="O236" s="117"/>
      <c r="P236" s="117"/>
      <c r="Q236" s="117"/>
      <c r="R236" s="117"/>
      <c r="S236" s="117"/>
      <c r="T236" s="117"/>
      <c r="U236" s="117"/>
      <c r="V236" s="117"/>
      <c r="W236" s="117"/>
      <c r="X236" s="117"/>
      <c r="Y236" s="117"/>
      <c r="Z236" s="117"/>
      <c r="AA236" s="117"/>
      <c r="AB236" s="117"/>
      <c r="AC236" s="117"/>
      <c r="AD236" s="117"/>
      <c r="AE236" s="117"/>
      <c r="AF236" s="117"/>
      <c r="AG236" s="117"/>
      <c r="AH236" s="117"/>
      <c r="AI236" s="117"/>
      <c r="AJ236" s="117"/>
      <c r="AK236" s="117"/>
      <c r="AL236" s="117"/>
      <c r="AM236" s="117"/>
      <c r="AN236" s="117"/>
      <c r="AO236" s="117"/>
      <c r="AP236" s="117"/>
      <c r="AQ236" s="117"/>
      <c r="AR236" s="117"/>
      <c r="AS236" s="117"/>
      <c r="AT236" s="117"/>
      <c r="AU236" s="117"/>
      <c r="AV236" s="117"/>
      <c r="AW236" s="117"/>
      <c r="AX236" s="117"/>
      <c r="AY236" s="117"/>
      <c r="AZ236" s="117"/>
      <c r="BA236" s="117"/>
      <c r="BB236" s="117"/>
      <c r="BC236" s="117"/>
      <c r="BD236" s="117"/>
      <c r="BE236" s="117"/>
      <c r="BF236" s="117"/>
      <c r="BG236" s="117"/>
    </row>
    <row r="237" spans="1:59" x14ac:dyDescent="0.3">
      <c r="A237" s="139" t="s">
        <v>797</v>
      </c>
      <c r="B237" s="41" t="s">
        <v>881</v>
      </c>
      <c r="C237" s="152">
        <v>39.82</v>
      </c>
      <c r="D237" s="152">
        <v>39826.79</v>
      </c>
      <c r="E237" s="152"/>
      <c r="F237" s="152"/>
      <c r="G237" s="117"/>
      <c r="H237" s="117"/>
      <c r="I237" s="117"/>
      <c r="J237" s="117"/>
      <c r="K237" s="117"/>
      <c r="L237" s="117"/>
      <c r="M237" s="117"/>
      <c r="N237" s="117"/>
      <c r="O237" s="117"/>
      <c r="P237" s="117"/>
      <c r="Q237" s="117"/>
      <c r="R237" s="117"/>
      <c r="S237" s="117"/>
      <c r="T237" s="117"/>
      <c r="U237" s="117"/>
      <c r="V237" s="117"/>
      <c r="W237" s="117"/>
      <c r="X237" s="117"/>
      <c r="Y237" s="117"/>
      <c r="Z237" s="117"/>
      <c r="AA237" s="117"/>
      <c r="AB237" s="117"/>
      <c r="AC237" s="117"/>
      <c r="AD237" s="117"/>
      <c r="AE237" s="117"/>
      <c r="AF237" s="117"/>
      <c r="AG237" s="117"/>
      <c r="AH237" s="117"/>
      <c r="AI237" s="117"/>
      <c r="AJ237" s="117"/>
      <c r="AK237" s="117"/>
      <c r="AL237" s="117"/>
      <c r="AM237" s="117"/>
      <c r="AN237" s="117"/>
      <c r="AO237" s="117"/>
      <c r="AP237" s="117"/>
      <c r="AQ237" s="117"/>
      <c r="AR237" s="117"/>
      <c r="AS237" s="117"/>
      <c r="AT237" s="117"/>
      <c r="AU237" s="117"/>
      <c r="AV237" s="117"/>
      <c r="AW237" s="117"/>
      <c r="AX237" s="117"/>
      <c r="AY237" s="117"/>
      <c r="AZ237" s="117"/>
      <c r="BA237" s="117"/>
      <c r="BB237" s="117"/>
      <c r="BC237" s="117"/>
      <c r="BD237" s="117"/>
      <c r="BE237" s="117"/>
      <c r="BF237" s="117"/>
      <c r="BG237" s="117"/>
    </row>
    <row r="238" spans="1:59" x14ac:dyDescent="0.3">
      <c r="A238" s="139" t="s">
        <v>548</v>
      </c>
      <c r="B238" s="140" t="s">
        <v>941</v>
      </c>
      <c r="C238" s="152">
        <v>122.97</v>
      </c>
      <c r="D238" s="152">
        <v>122966.88</v>
      </c>
      <c r="E238" s="152"/>
      <c r="F238" s="152"/>
      <c r="G238" s="117"/>
      <c r="H238" s="117"/>
      <c r="I238" s="117"/>
      <c r="J238" s="117"/>
      <c r="K238" s="117"/>
      <c r="L238" s="117"/>
      <c r="M238" s="117"/>
      <c r="N238" s="117"/>
      <c r="O238" s="117"/>
      <c r="P238" s="117"/>
      <c r="Q238" s="117"/>
      <c r="R238" s="117"/>
      <c r="S238" s="117"/>
      <c r="T238" s="117"/>
      <c r="U238" s="117"/>
      <c r="V238" s="117"/>
      <c r="W238" s="117"/>
      <c r="X238" s="117"/>
      <c r="Y238" s="117"/>
      <c r="Z238" s="117"/>
      <c r="AA238" s="117"/>
      <c r="AB238" s="117"/>
      <c r="AC238" s="117"/>
      <c r="AD238" s="117"/>
      <c r="AE238" s="117"/>
      <c r="AF238" s="117"/>
      <c r="AG238" s="117"/>
      <c r="AH238" s="117"/>
      <c r="AI238" s="117"/>
      <c r="AJ238" s="117"/>
      <c r="AK238" s="117"/>
      <c r="AL238" s="117"/>
      <c r="AM238" s="117"/>
      <c r="AN238" s="117"/>
      <c r="AO238" s="117"/>
      <c r="AP238" s="117"/>
      <c r="AQ238" s="117"/>
      <c r="AR238" s="117"/>
      <c r="AS238" s="117"/>
      <c r="AT238" s="117"/>
      <c r="AU238" s="117"/>
      <c r="AV238" s="117"/>
      <c r="AW238" s="117"/>
      <c r="AX238" s="117"/>
      <c r="AY238" s="117"/>
      <c r="AZ238" s="117"/>
      <c r="BA238" s="117"/>
      <c r="BB238" s="117"/>
      <c r="BC238" s="117"/>
      <c r="BD238" s="117"/>
      <c r="BE238" s="117"/>
      <c r="BF238" s="117"/>
      <c r="BG238" s="117"/>
    </row>
    <row r="239" spans="1:59" x14ac:dyDescent="0.3">
      <c r="A239" s="139" t="s">
        <v>798</v>
      </c>
      <c r="B239" s="181" t="s">
        <v>886</v>
      </c>
      <c r="C239" s="152">
        <v>-32.630000000000003</v>
      </c>
      <c r="D239" s="152">
        <v>-32626.880000000001</v>
      </c>
      <c r="E239" s="152"/>
      <c r="F239" s="152"/>
      <c r="G239" s="117"/>
      <c r="H239" s="117"/>
      <c r="I239" s="117"/>
      <c r="J239" s="117"/>
      <c r="K239" s="117"/>
      <c r="L239" s="117"/>
      <c r="M239" s="117"/>
      <c r="N239" s="117"/>
      <c r="O239" s="117"/>
      <c r="P239" s="117"/>
      <c r="Q239" s="117"/>
      <c r="R239" s="117"/>
      <c r="S239" s="117"/>
      <c r="T239" s="117"/>
      <c r="U239" s="117"/>
      <c r="V239" s="117"/>
      <c r="W239" s="117"/>
      <c r="X239" s="117"/>
      <c r="Y239" s="117"/>
      <c r="Z239" s="117"/>
      <c r="AA239" s="117"/>
      <c r="AB239" s="117"/>
      <c r="AC239" s="117"/>
      <c r="AD239" s="117"/>
      <c r="AE239" s="117"/>
      <c r="AF239" s="117"/>
      <c r="AG239" s="117"/>
      <c r="AH239" s="117"/>
      <c r="AI239" s="117"/>
      <c r="AJ239" s="117"/>
      <c r="AK239" s="117"/>
      <c r="AL239" s="117"/>
      <c r="AM239" s="117"/>
      <c r="AN239" s="117"/>
      <c r="AO239" s="117"/>
      <c r="AP239" s="117"/>
      <c r="AQ239" s="117"/>
      <c r="AR239" s="117"/>
      <c r="AS239" s="117"/>
      <c r="AT239" s="117"/>
      <c r="AU239" s="117"/>
      <c r="AV239" s="117"/>
      <c r="AW239" s="117"/>
      <c r="AX239" s="117"/>
      <c r="AY239" s="117"/>
      <c r="AZ239" s="117"/>
      <c r="BA239" s="117"/>
      <c r="BB239" s="117"/>
      <c r="BC239" s="117"/>
      <c r="BD239" s="117"/>
      <c r="BE239" s="117"/>
      <c r="BF239" s="117"/>
      <c r="BG239" s="117"/>
    </row>
    <row r="240" spans="1:59" ht="112.5" x14ac:dyDescent="0.3">
      <c r="A240" s="139" t="s">
        <v>799</v>
      </c>
      <c r="B240" s="181" t="s">
        <v>443</v>
      </c>
      <c r="C240" s="152">
        <v>-90.34</v>
      </c>
      <c r="D240" s="152">
        <v>-90340</v>
      </c>
      <c r="E240" s="152"/>
      <c r="F240" s="152"/>
      <c r="G240" s="117"/>
      <c r="H240" s="117"/>
      <c r="I240" s="117"/>
      <c r="J240" s="117"/>
      <c r="K240" s="117"/>
      <c r="L240" s="117"/>
      <c r="M240" s="117"/>
      <c r="N240" s="117"/>
      <c r="O240" s="117"/>
      <c r="P240" s="117"/>
      <c r="Q240" s="117"/>
      <c r="R240" s="117"/>
      <c r="S240" s="117"/>
      <c r="T240" s="117"/>
      <c r="U240" s="117"/>
      <c r="V240" s="117"/>
      <c r="W240" s="117"/>
      <c r="X240" s="117"/>
      <c r="Y240" s="117"/>
      <c r="Z240" s="117"/>
      <c r="AA240" s="117"/>
      <c r="AB240" s="117"/>
      <c r="AC240" s="117"/>
      <c r="AD240" s="117"/>
      <c r="AE240" s="117"/>
      <c r="AF240" s="117"/>
      <c r="AG240" s="117"/>
      <c r="AH240" s="117"/>
      <c r="AI240" s="117"/>
      <c r="AJ240" s="117"/>
      <c r="AK240" s="117"/>
      <c r="AL240" s="117"/>
      <c r="AM240" s="117"/>
      <c r="AN240" s="117"/>
      <c r="AO240" s="117"/>
      <c r="AP240" s="117"/>
      <c r="AQ240" s="117"/>
      <c r="AR240" s="117"/>
      <c r="AS240" s="117"/>
      <c r="AT240" s="117"/>
      <c r="AU240" s="117"/>
      <c r="AV240" s="117"/>
      <c r="AW240" s="117"/>
      <c r="AX240" s="117"/>
      <c r="AY240" s="117"/>
      <c r="AZ240" s="117"/>
      <c r="BA240" s="117"/>
      <c r="BB240" s="117"/>
      <c r="BC240" s="117"/>
      <c r="BD240" s="117"/>
      <c r="BE240" s="117"/>
      <c r="BF240" s="117"/>
      <c r="BG240" s="117"/>
    </row>
    <row r="241" spans="1:59" ht="56.25" x14ac:dyDescent="0.3">
      <c r="A241" s="139" t="s">
        <v>821</v>
      </c>
      <c r="B241" s="146" t="s">
        <v>823</v>
      </c>
      <c r="C241" s="141"/>
      <c r="D241" s="141">
        <v>0</v>
      </c>
      <c r="E241" s="141">
        <v>936000</v>
      </c>
      <c r="F241" s="141"/>
      <c r="G241" s="117"/>
      <c r="H241" s="117"/>
      <c r="I241" s="117"/>
      <c r="J241" s="117"/>
      <c r="K241" s="117"/>
      <c r="L241" s="117"/>
      <c r="M241" s="117"/>
      <c r="N241" s="117"/>
      <c r="O241" s="117"/>
      <c r="P241" s="117"/>
      <c r="Q241" s="117"/>
      <c r="R241" s="117"/>
      <c r="S241" s="117"/>
      <c r="T241" s="117"/>
      <c r="U241" s="117"/>
      <c r="V241" s="117"/>
      <c r="W241" s="117"/>
      <c r="X241" s="117"/>
      <c r="Y241" s="117"/>
      <c r="Z241" s="117"/>
      <c r="AA241" s="117"/>
      <c r="AB241" s="117"/>
      <c r="AC241" s="117"/>
      <c r="AD241" s="117"/>
      <c r="AE241" s="117"/>
      <c r="AF241" s="117"/>
      <c r="AG241" s="117"/>
      <c r="AH241" s="117"/>
      <c r="AI241" s="117"/>
      <c r="AJ241" s="117"/>
      <c r="AK241" s="117"/>
      <c r="AL241" s="117"/>
      <c r="AM241" s="117"/>
      <c r="AN241" s="117"/>
      <c r="AO241" s="117"/>
      <c r="AP241" s="117"/>
      <c r="AQ241" s="117"/>
      <c r="AR241" s="117"/>
      <c r="AS241" s="117"/>
      <c r="AT241" s="117"/>
      <c r="AU241" s="117"/>
      <c r="AV241" s="117"/>
      <c r="AW241" s="117"/>
      <c r="AX241" s="117"/>
      <c r="AY241" s="117"/>
      <c r="AZ241" s="117"/>
      <c r="BA241" s="117"/>
      <c r="BB241" s="117"/>
      <c r="BC241" s="117"/>
      <c r="BD241" s="117"/>
      <c r="BE241" s="117"/>
      <c r="BF241" s="117"/>
      <c r="BG241" s="117"/>
    </row>
    <row r="242" spans="1:59" ht="75" x14ac:dyDescent="0.3">
      <c r="A242" s="139" t="s">
        <v>822</v>
      </c>
      <c r="B242" s="146" t="s">
        <v>824</v>
      </c>
      <c r="C242" s="141"/>
      <c r="D242" s="141"/>
      <c r="E242" s="141">
        <v>565000</v>
      </c>
      <c r="F242" s="141"/>
      <c r="G242" s="117"/>
      <c r="H242" s="117"/>
      <c r="I242" s="117"/>
      <c r="J242" s="117"/>
      <c r="K242" s="117"/>
      <c r="L242" s="117"/>
      <c r="M242" s="117"/>
      <c r="N242" s="117"/>
      <c r="O242" s="117"/>
      <c r="P242" s="117"/>
      <c r="Q242" s="117"/>
      <c r="R242" s="117"/>
      <c r="S242" s="117"/>
      <c r="T242" s="117"/>
      <c r="U242" s="117"/>
      <c r="V242" s="117"/>
      <c r="W242" s="117"/>
      <c r="X242" s="117"/>
      <c r="Y242" s="117"/>
      <c r="Z242" s="117"/>
      <c r="AA242" s="117"/>
      <c r="AB242" s="117"/>
      <c r="AC242" s="117"/>
      <c r="AD242" s="117"/>
      <c r="AE242" s="117"/>
      <c r="AF242" s="117"/>
      <c r="AG242" s="117"/>
      <c r="AH242" s="117"/>
      <c r="AI242" s="117"/>
      <c r="AJ242" s="117"/>
      <c r="AK242" s="117"/>
      <c r="AL242" s="117"/>
      <c r="AM242" s="117"/>
      <c r="AN242" s="117"/>
      <c r="AO242" s="117"/>
      <c r="AP242" s="117"/>
      <c r="AQ242" s="117"/>
      <c r="AR242" s="117"/>
      <c r="AS242" s="117"/>
      <c r="AT242" s="117"/>
      <c r="AU242" s="117"/>
      <c r="AV242" s="117"/>
      <c r="AW242" s="117"/>
      <c r="AX242" s="117"/>
      <c r="AY242" s="117"/>
      <c r="AZ242" s="117"/>
      <c r="BA242" s="117"/>
      <c r="BB242" s="117"/>
      <c r="BC242" s="117"/>
      <c r="BD242" s="117"/>
      <c r="BE242" s="117"/>
      <c r="BF242" s="117"/>
      <c r="BG242" s="117"/>
    </row>
    <row r="243" spans="1:59" ht="37.5" x14ac:dyDescent="0.3">
      <c r="A243" s="139" t="s">
        <v>548</v>
      </c>
      <c r="B243" s="140" t="s">
        <v>826</v>
      </c>
      <c r="C243" s="141"/>
      <c r="D243" s="141"/>
      <c r="E243" s="141">
        <v>-1501000</v>
      </c>
      <c r="F243" s="141"/>
      <c r="G243" s="117"/>
      <c r="H243" s="117"/>
      <c r="I243" s="117"/>
      <c r="J243" s="117"/>
      <c r="K243" s="117"/>
      <c r="L243" s="117"/>
      <c r="M243" s="117"/>
      <c r="N243" s="117"/>
      <c r="O243" s="117"/>
      <c r="P243" s="117"/>
      <c r="Q243" s="117"/>
      <c r="R243" s="117"/>
      <c r="S243" s="117"/>
      <c r="T243" s="117"/>
      <c r="U243" s="117"/>
      <c r="V243" s="117"/>
      <c r="W243" s="117"/>
      <c r="X243" s="117"/>
      <c r="Y243" s="117"/>
      <c r="Z243" s="117"/>
      <c r="AA243" s="117"/>
      <c r="AB243" s="117"/>
      <c r="AC243" s="117"/>
      <c r="AD243" s="117"/>
      <c r="AE243" s="117"/>
      <c r="AF243" s="117"/>
      <c r="AG243" s="117"/>
      <c r="AH243" s="117"/>
      <c r="AI243" s="117"/>
      <c r="AJ243" s="117"/>
      <c r="AK243" s="117"/>
      <c r="AL243" s="117"/>
      <c r="AM243" s="117"/>
      <c r="AN243" s="117"/>
      <c r="AO243" s="117"/>
      <c r="AP243" s="117"/>
      <c r="AQ243" s="117"/>
      <c r="AR243" s="117"/>
      <c r="AS243" s="117"/>
      <c r="AT243" s="117"/>
      <c r="AU243" s="117"/>
      <c r="AV243" s="117"/>
      <c r="AW243" s="117"/>
      <c r="AX243" s="117"/>
      <c r="AY243" s="117"/>
      <c r="AZ243" s="117"/>
      <c r="BA243" s="117"/>
      <c r="BB243" s="117"/>
      <c r="BC243" s="117"/>
      <c r="BD243" s="117"/>
      <c r="BE243" s="117"/>
      <c r="BF243" s="117"/>
      <c r="BG243" s="117"/>
    </row>
    <row r="244" spans="1:59" ht="150" x14ac:dyDescent="0.3">
      <c r="A244" s="139" t="s">
        <v>799</v>
      </c>
      <c r="B244" s="140" t="s">
        <v>827</v>
      </c>
      <c r="C244" s="141">
        <v>-30</v>
      </c>
      <c r="D244" s="141">
        <v>-30000</v>
      </c>
      <c r="E244" s="141"/>
      <c r="F244" s="141"/>
      <c r="G244" s="117"/>
      <c r="H244" s="117"/>
      <c r="I244" s="117"/>
      <c r="J244" s="117"/>
      <c r="K244" s="117"/>
      <c r="L244" s="117"/>
      <c r="M244" s="117"/>
      <c r="N244" s="117"/>
      <c r="O244" s="117"/>
      <c r="P244" s="117"/>
      <c r="Q244" s="117"/>
      <c r="R244" s="117"/>
      <c r="S244" s="117"/>
      <c r="T244" s="117"/>
      <c r="U244" s="117"/>
      <c r="V244" s="117"/>
      <c r="W244" s="117"/>
      <c r="X244" s="117"/>
      <c r="Y244" s="117"/>
      <c r="Z244" s="117"/>
      <c r="AA244" s="117"/>
      <c r="AB244" s="117"/>
      <c r="AC244" s="117"/>
      <c r="AD244" s="117"/>
      <c r="AE244" s="117"/>
      <c r="AF244" s="117"/>
      <c r="AG244" s="117"/>
      <c r="AH244" s="117"/>
      <c r="AI244" s="117"/>
      <c r="AJ244" s="117"/>
      <c r="AK244" s="117"/>
      <c r="AL244" s="117"/>
      <c r="AM244" s="117"/>
      <c r="AN244" s="117"/>
      <c r="AO244" s="117"/>
      <c r="AP244" s="117"/>
      <c r="AQ244" s="117"/>
      <c r="AR244" s="117"/>
      <c r="AS244" s="117"/>
      <c r="AT244" s="117"/>
      <c r="AU244" s="117"/>
      <c r="AV244" s="117"/>
      <c r="AW244" s="117"/>
      <c r="AX244" s="117"/>
      <c r="AY244" s="117"/>
      <c r="AZ244" s="117"/>
      <c r="BA244" s="117"/>
      <c r="BB244" s="117"/>
      <c r="BC244" s="117"/>
      <c r="BD244" s="117"/>
      <c r="BE244" s="117"/>
      <c r="BF244" s="117"/>
      <c r="BG244" s="117"/>
    </row>
    <row r="245" spans="1:59" x14ac:dyDescent="0.3">
      <c r="A245" s="139" t="s">
        <v>828</v>
      </c>
      <c r="B245" s="140" t="s">
        <v>829</v>
      </c>
      <c r="C245" s="141">
        <v>30</v>
      </c>
      <c r="D245" s="141">
        <v>30000</v>
      </c>
      <c r="E245" s="141"/>
      <c r="F245" s="141"/>
      <c r="G245" s="117"/>
      <c r="H245" s="117"/>
      <c r="I245" s="117"/>
      <c r="J245" s="117"/>
      <c r="K245" s="117"/>
      <c r="L245" s="117"/>
      <c r="M245" s="117"/>
      <c r="N245" s="117"/>
      <c r="O245" s="117"/>
      <c r="P245" s="117"/>
      <c r="Q245" s="117"/>
      <c r="R245" s="117"/>
      <c r="S245" s="117"/>
      <c r="T245" s="117"/>
      <c r="U245" s="117"/>
      <c r="V245" s="117"/>
      <c r="W245" s="117"/>
      <c r="X245" s="117"/>
      <c r="Y245" s="117"/>
      <c r="Z245" s="117"/>
      <c r="AA245" s="117"/>
      <c r="AB245" s="117"/>
      <c r="AC245" s="117"/>
      <c r="AD245" s="117"/>
      <c r="AE245" s="117"/>
      <c r="AF245" s="117"/>
      <c r="AG245" s="117"/>
      <c r="AH245" s="117"/>
      <c r="AI245" s="117"/>
      <c r="AJ245" s="117"/>
      <c r="AK245" s="117"/>
      <c r="AL245" s="117"/>
      <c r="AM245" s="117"/>
      <c r="AN245" s="117"/>
      <c r="AO245" s="117"/>
      <c r="AP245" s="117"/>
      <c r="AQ245" s="117"/>
      <c r="AR245" s="117"/>
      <c r="AS245" s="117"/>
      <c r="AT245" s="117"/>
      <c r="AU245" s="117"/>
      <c r="AV245" s="117"/>
      <c r="AW245" s="117"/>
      <c r="AX245" s="117"/>
      <c r="AY245" s="117"/>
      <c r="AZ245" s="117"/>
      <c r="BA245" s="117"/>
      <c r="BB245" s="117"/>
      <c r="BC245" s="117"/>
      <c r="BD245" s="117"/>
      <c r="BE245" s="117"/>
      <c r="BF245" s="117"/>
      <c r="BG245" s="117"/>
    </row>
    <row r="246" spans="1:59" x14ac:dyDescent="0.3">
      <c r="A246" s="185" t="s">
        <v>797</v>
      </c>
      <c r="B246" s="41" t="s">
        <v>881</v>
      </c>
      <c r="C246" s="136">
        <v>110.42</v>
      </c>
      <c r="D246" s="136">
        <v>110417.41</v>
      </c>
      <c r="E246" s="141"/>
      <c r="F246" s="136"/>
      <c r="G246" s="117"/>
      <c r="H246" s="117"/>
      <c r="I246" s="117"/>
      <c r="J246" s="117"/>
      <c r="K246" s="117"/>
      <c r="L246" s="117"/>
      <c r="M246" s="117"/>
      <c r="N246" s="117"/>
      <c r="O246" s="117"/>
      <c r="P246" s="117"/>
      <c r="Q246" s="117"/>
      <c r="R246" s="117"/>
      <c r="S246" s="117"/>
      <c r="T246" s="117"/>
      <c r="U246" s="117"/>
      <c r="V246" s="117"/>
      <c r="W246" s="117"/>
      <c r="X246" s="117"/>
      <c r="Y246" s="117"/>
      <c r="Z246" s="117"/>
      <c r="AA246" s="117"/>
      <c r="AB246" s="117"/>
      <c r="AC246" s="117"/>
      <c r="AD246" s="117"/>
      <c r="AE246" s="117"/>
      <c r="AF246" s="117"/>
      <c r="AG246" s="117"/>
      <c r="AH246" s="117"/>
      <c r="AI246" s="117"/>
      <c r="AJ246" s="117"/>
      <c r="AK246" s="117"/>
      <c r="AL246" s="117"/>
      <c r="AM246" s="117"/>
      <c r="AN246" s="117"/>
      <c r="AO246" s="117"/>
      <c r="AP246" s="117"/>
      <c r="AQ246" s="117"/>
      <c r="AR246" s="117"/>
      <c r="AS246" s="117"/>
      <c r="AT246" s="117"/>
      <c r="AU246" s="117"/>
      <c r="AV246" s="117"/>
      <c r="AW246" s="117"/>
      <c r="AX246" s="117"/>
      <c r="AY246" s="117"/>
      <c r="AZ246" s="117"/>
      <c r="BA246" s="117"/>
      <c r="BB246" s="117"/>
      <c r="BC246" s="117"/>
      <c r="BD246" s="117"/>
      <c r="BE246" s="117"/>
      <c r="BF246" s="117"/>
      <c r="BG246" s="117"/>
    </row>
    <row r="247" spans="1:59" x14ac:dyDescent="0.3">
      <c r="A247" s="176"/>
      <c r="B247" s="180"/>
      <c r="G247" s="117"/>
      <c r="H247" s="117"/>
      <c r="I247" s="117"/>
      <c r="J247" s="117"/>
      <c r="K247" s="117"/>
      <c r="L247" s="117"/>
      <c r="M247" s="117"/>
      <c r="N247" s="117"/>
      <c r="O247" s="117"/>
      <c r="P247" s="117"/>
      <c r="Q247" s="117"/>
      <c r="R247" s="117"/>
      <c r="S247" s="117"/>
      <c r="T247" s="117"/>
      <c r="U247" s="117"/>
      <c r="V247" s="117"/>
      <c r="W247" s="117"/>
      <c r="X247" s="117"/>
      <c r="Y247" s="117"/>
      <c r="Z247" s="117"/>
      <c r="AA247" s="117"/>
      <c r="AB247" s="117"/>
      <c r="AC247" s="117"/>
      <c r="AD247" s="117"/>
      <c r="AE247" s="117"/>
      <c r="AF247" s="117"/>
      <c r="AG247" s="117"/>
      <c r="AH247" s="117"/>
      <c r="AI247" s="117"/>
      <c r="AJ247" s="117"/>
      <c r="AK247" s="117"/>
      <c r="AL247" s="117"/>
      <c r="AM247" s="117"/>
      <c r="AN247" s="117"/>
      <c r="AO247" s="117"/>
      <c r="AP247" s="117"/>
      <c r="AQ247" s="117"/>
      <c r="AR247" s="117"/>
      <c r="AS247" s="117"/>
      <c r="AT247" s="117"/>
      <c r="AU247" s="117"/>
      <c r="AV247" s="117"/>
      <c r="AW247" s="117"/>
      <c r="AX247" s="117"/>
      <c r="AY247" s="117"/>
      <c r="AZ247" s="117"/>
      <c r="BA247" s="117"/>
      <c r="BB247" s="117"/>
      <c r="BC247" s="117"/>
      <c r="BD247" s="117"/>
      <c r="BE247" s="117"/>
      <c r="BF247" s="117"/>
      <c r="BG247" s="117"/>
    </row>
    <row r="248" spans="1:59" x14ac:dyDescent="0.3">
      <c r="A248" s="176"/>
      <c r="B248" s="180"/>
      <c r="G248" s="117"/>
      <c r="H248" s="117"/>
      <c r="I248" s="117"/>
      <c r="J248" s="117"/>
      <c r="K248" s="117"/>
      <c r="L248" s="117"/>
      <c r="M248" s="117"/>
      <c r="N248" s="117"/>
      <c r="O248" s="117"/>
      <c r="P248" s="117"/>
      <c r="Q248" s="117"/>
      <c r="R248" s="117"/>
      <c r="S248" s="117"/>
      <c r="T248" s="117"/>
      <c r="U248" s="117"/>
      <c r="V248" s="117"/>
      <c r="W248" s="117"/>
      <c r="X248" s="117"/>
      <c r="Y248" s="117"/>
      <c r="Z248" s="117"/>
      <c r="AA248" s="117"/>
      <c r="AB248" s="117"/>
      <c r="AC248" s="117"/>
      <c r="AD248" s="117"/>
      <c r="AE248" s="117"/>
      <c r="AF248" s="117"/>
      <c r="AG248" s="117"/>
      <c r="AH248" s="117"/>
      <c r="AI248" s="117"/>
      <c r="AJ248" s="117"/>
      <c r="AK248" s="117"/>
      <c r="AL248" s="117"/>
      <c r="AM248" s="117"/>
      <c r="AN248" s="117"/>
      <c r="AO248" s="117"/>
      <c r="AP248" s="117"/>
      <c r="AQ248" s="117"/>
      <c r="AR248" s="117"/>
      <c r="AS248" s="117"/>
      <c r="AT248" s="117"/>
      <c r="AU248" s="117"/>
      <c r="AV248" s="117"/>
      <c r="AW248" s="117"/>
      <c r="AX248" s="117"/>
      <c r="AY248" s="117"/>
      <c r="AZ248" s="117"/>
      <c r="BA248" s="117"/>
      <c r="BB248" s="117"/>
      <c r="BC248" s="117"/>
      <c r="BD248" s="117"/>
      <c r="BE248" s="117"/>
      <c r="BF248" s="117"/>
      <c r="BG248" s="117"/>
    </row>
    <row r="249" spans="1:59" x14ac:dyDescent="0.3">
      <c r="B249" s="149"/>
      <c r="G249" s="117"/>
      <c r="H249" s="117"/>
      <c r="I249" s="117"/>
      <c r="J249" s="117"/>
      <c r="K249" s="117"/>
      <c r="L249" s="117"/>
      <c r="M249" s="117"/>
      <c r="N249" s="117"/>
      <c r="O249" s="117"/>
      <c r="P249" s="117"/>
      <c r="Q249" s="117"/>
      <c r="R249" s="117"/>
      <c r="S249" s="117"/>
      <c r="T249" s="117"/>
      <c r="U249" s="117"/>
      <c r="V249" s="117"/>
      <c r="W249" s="117"/>
      <c r="X249" s="117"/>
      <c r="Y249" s="117"/>
      <c r="Z249" s="117"/>
      <c r="AA249" s="117"/>
      <c r="AB249" s="117"/>
      <c r="AC249" s="117"/>
      <c r="AD249" s="117"/>
      <c r="AE249" s="117"/>
      <c r="AF249" s="117"/>
      <c r="AG249" s="117"/>
      <c r="AH249" s="117"/>
      <c r="AI249" s="117"/>
      <c r="AJ249" s="117"/>
      <c r="AK249" s="117"/>
      <c r="AL249" s="117"/>
      <c r="AM249" s="117"/>
      <c r="AN249" s="117"/>
      <c r="AO249" s="117"/>
      <c r="AP249" s="117"/>
      <c r="AQ249" s="117"/>
      <c r="AR249" s="117"/>
      <c r="AS249" s="117"/>
      <c r="AT249" s="117"/>
      <c r="AU249" s="117"/>
      <c r="AV249" s="117"/>
      <c r="AW249" s="117"/>
      <c r="AX249" s="117"/>
      <c r="AY249" s="117"/>
      <c r="AZ249" s="117"/>
      <c r="BA249" s="117"/>
      <c r="BB249" s="117"/>
      <c r="BC249" s="117"/>
      <c r="BD249" s="117"/>
      <c r="BE249" s="117"/>
      <c r="BF249" s="117"/>
      <c r="BG249" s="117"/>
    </row>
    <row r="250" spans="1:59" x14ac:dyDescent="0.3">
      <c r="A250" s="123" t="s">
        <v>630</v>
      </c>
      <c r="B250" s="138"/>
      <c r="C250" s="125">
        <f>C251+C252+C253+C254+C255+C256+C257+C258+C259+C260+C261+C262+C263+C264+C265+C266</f>
        <v>-15934.339999999998</v>
      </c>
      <c r="D250" s="125">
        <f t="shared" ref="D250:F250" si="31">D251+D252+D253+D254+D255+D256+D257+D258+D259+D260+D261+D262+D263+D264+D265+D266</f>
        <v>-15934324.93</v>
      </c>
      <c r="E250" s="125">
        <f t="shared" si="31"/>
        <v>0</v>
      </c>
      <c r="F250" s="125">
        <f t="shared" si="31"/>
        <v>0</v>
      </c>
      <c r="G250" s="117"/>
      <c r="H250" s="117"/>
      <c r="I250" s="117"/>
      <c r="J250" s="117"/>
      <c r="K250" s="117"/>
      <c r="L250" s="117"/>
      <c r="M250" s="117"/>
      <c r="N250" s="117"/>
      <c r="O250" s="117"/>
      <c r="P250" s="117"/>
      <c r="Q250" s="117"/>
      <c r="R250" s="117"/>
      <c r="S250" s="117"/>
      <c r="T250" s="117"/>
      <c r="U250" s="117"/>
      <c r="V250" s="117"/>
      <c r="W250" s="117"/>
      <c r="X250" s="117"/>
      <c r="Y250" s="117"/>
      <c r="Z250" s="117"/>
      <c r="AA250" s="117"/>
      <c r="AB250" s="117"/>
      <c r="AC250" s="117"/>
      <c r="AD250" s="117"/>
      <c r="AE250" s="117"/>
      <c r="AF250" s="117"/>
      <c r="AG250" s="117"/>
      <c r="AH250" s="117"/>
      <c r="AI250" s="117"/>
      <c r="AJ250" s="117"/>
      <c r="AK250" s="117"/>
      <c r="AL250" s="117"/>
      <c r="AM250" s="117"/>
      <c r="AN250" s="117"/>
      <c r="AO250" s="117"/>
      <c r="AP250" s="117"/>
      <c r="AQ250" s="117"/>
      <c r="AR250" s="117"/>
      <c r="AS250" s="117"/>
      <c r="AT250" s="117"/>
      <c r="AU250" s="117"/>
      <c r="AV250" s="117"/>
      <c r="AW250" s="117"/>
      <c r="AX250" s="117"/>
      <c r="AY250" s="117"/>
      <c r="AZ250" s="117"/>
      <c r="BA250" s="117"/>
      <c r="BB250" s="117"/>
      <c r="BC250" s="117"/>
      <c r="BD250" s="117"/>
      <c r="BE250" s="117"/>
      <c r="BF250" s="117"/>
      <c r="BG250" s="117"/>
    </row>
    <row r="251" spans="1:59" x14ac:dyDescent="0.3">
      <c r="A251" s="139" t="s">
        <v>654</v>
      </c>
      <c r="B251" s="41" t="s">
        <v>881</v>
      </c>
      <c r="C251" s="152">
        <v>149.76</v>
      </c>
      <c r="D251" s="152">
        <v>149755</v>
      </c>
      <c r="E251" s="152"/>
      <c r="F251" s="152"/>
      <c r="G251" s="117"/>
      <c r="H251" s="117"/>
      <c r="I251" s="117"/>
      <c r="J251" s="117"/>
      <c r="K251" s="117"/>
      <c r="L251" s="117"/>
      <c r="M251" s="117"/>
      <c r="N251" s="117"/>
      <c r="O251" s="117"/>
      <c r="P251" s="117"/>
      <c r="Q251" s="117"/>
      <c r="R251" s="117"/>
      <c r="S251" s="117"/>
      <c r="T251" s="117"/>
      <c r="U251" s="117"/>
      <c r="V251" s="117"/>
      <c r="W251" s="117"/>
      <c r="X251" s="117"/>
      <c r="Y251" s="117"/>
      <c r="Z251" s="117"/>
      <c r="AA251" s="117"/>
      <c r="AB251" s="117"/>
      <c r="AC251" s="117"/>
      <c r="AD251" s="117"/>
      <c r="AE251" s="117"/>
      <c r="AF251" s="117"/>
      <c r="AG251" s="117"/>
      <c r="AH251" s="117"/>
      <c r="AI251" s="117"/>
      <c r="AJ251" s="117"/>
      <c r="AK251" s="117"/>
      <c r="AL251" s="117"/>
      <c r="AM251" s="117"/>
      <c r="AN251" s="117"/>
      <c r="AO251" s="117"/>
      <c r="AP251" s="117"/>
      <c r="AQ251" s="117"/>
      <c r="AR251" s="117"/>
      <c r="AS251" s="117"/>
      <c r="AT251" s="117"/>
      <c r="AU251" s="117"/>
      <c r="AV251" s="117"/>
      <c r="AW251" s="117"/>
      <c r="AX251" s="117"/>
      <c r="AY251" s="117"/>
      <c r="AZ251" s="117"/>
      <c r="BA251" s="117"/>
      <c r="BB251" s="117"/>
      <c r="BC251" s="117"/>
      <c r="BD251" s="117"/>
      <c r="BE251" s="117"/>
      <c r="BF251" s="117"/>
      <c r="BG251" s="117"/>
    </row>
    <row r="252" spans="1:59" x14ac:dyDescent="0.3">
      <c r="A252" s="139" t="s">
        <v>549</v>
      </c>
      <c r="B252" s="140" t="s">
        <v>940</v>
      </c>
      <c r="C252" s="152">
        <v>-3419.51</v>
      </c>
      <c r="D252" s="152">
        <v>-3419508.22</v>
      </c>
      <c r="E252" s="152"/>
      <c r="F252" s="152"/>
      <c r="G252" s="117"/>
      <c r="H252" s="117"/>
      <c r="I252" s="117"/>
      <c r="J252" s="117"/>
      <c r="K252" s="117"/>
      <c r="L252" s="117"/>
      <c r="M252" s="117"/>
      <c r="N252" s="117"/>
      <c r="O252" s="117"/>
      <c r="P252" s="117"/>
      <c r="Q252" s="117"/>
      <c r="R252" s="117"/>
      <c r="S252" s="117"/>
      <c r="T252" s="117"/>
      <c r="U252" s="117"/>
      <c r="V252" s="117"/>
      <c r="W252" s="117"/>
      <c r="X252" s="117"/>
      <c r="Y252" s="117"/>
      <c r="Z252" s="117"/>
      <c r="AA252" s="117"/>
      <c r="AB252" s="117"/>
      <c r="AC252" s="117"/>
      <c r="AD252" s="117"/>
      <c r="AE252" s="117"/>
      <c r="AF252" s="117"/>
      <c r="AG252" s="117"/>
      <c r="AH252" s="117"/>
      <c r="AI252" s="117"/>
      <c r="AJ252" s="117"/>
      <c r="AK252" s="117"/>
      <c r="AL252" s="117"/>
      <c r="AM252" s="117"/>
      <c r="AN252" s="117"/>
      <c r="AO252" s="117"/>
      <c r="AP252" s="117"/>
      <c r="AQ252" s="117"/>
      <c r="AR252" s="117"/>
      <c r="AS252" s="117"/>
      <c r="AT252" s="117"/>
      <c r="AU252" s="117"/>
      <c r="AV252" s="117"/>
      <c r="AW252" s="117"/>
      <c r="AX252" s="117"/>
      <c r="AY252" s="117"/>
      <c r="AZ252" s="117"/>
      <c r="BA252" s="117"/>
      <c r="BB252" s="117"/>
      <c r="BC252" s="117"/>
      <c r="BD252" s="117"/>
      <c r="BE252" s="117"/>
      <c r="BF252" s="117"/>
      <c r="BG252" s="117"/>
    </row>
    <row r="253" spans="1:59" ht="75" x14ac:dyDescent="0.3">
      <c r="A253" s="139" t="s">
        <v>672</v>
      </c>
      <c r="B253" s="140" t="s">
        <v>964</v>
      </c>
      <c r="C253" s="152">
        <v>-19.79</v>
      </c>
      <c r="D253" s="152">
        <v>-19791.7</v>
      </c>
      <c r="E253" s="152"/>
      <c r="F253" s="152"/>
      <c r="G253" s="117"/>
      <c r="H253" s="117"/>
      <c r="I253" s="117"/>
      <c r="J253" s="117"/>
      <c r="K253" s="117"/>
      <c r="L253" s="117"/>
      <c r="M253" s="117"/>
      <c r="N253" s="117"/>
      <c r="O253" s="117"/>
      <c r="P253" s="117"/>
      <c r="Q253" s="117"/>
      <c r="R253" s="117"/>
      <c r="S253" s="117"/>
      <c r="T253" s="117"/>
      <c r="U253" s="117"/>
      <c r="V253" s="117"/>
      <c r="W253" s="117"/>
      <c r="X253" s="117"/>
      <c r="Y253" s="117"/>
      <c r="Z253" s="117"/>
      <c r="AA253" s="117"/>
      <c r="AB253" s="117"/>
      <c r="AC253" s="117"/>
      <c r="AD253" s="117"/>
      <c r="AE253" s="117"/>
      <c r="AF253" s="117"/>
      <c r="AG253" s="117"/>
      <c r="AH253" s="117"/>
      <c r="AI253" s="117"/>
      <c r="AJ253" s="117"/>
      <c r="AK253" s="117"/>
      <c r="AL253" s="117"/>
      <c r="AM253" s="117"/>
      <c r="AN253" s="117"/>
      <c r="AO253" s="117"/>
      <c r="AP253" s="117"/>
      <c r="AQ253" s="117"/>
      <c r="AR253" s="117"/>
      <c r="AS253" s="117"/>
      <c r="AT253" s="117"/>
      <c r="AU253" s="117"/>
      <c r="AV253" s="117"/>
      <c r="AW253" s="117"/>
      <c r="AX253" s="117"/>
      <c r="AY253" s="117"/>
      <c r="AZ253" s="117"/>
      <c r="BA253" s="117"/>
      <c r="BB253" s="117"/>
      <c r="BC253" s="117"/>
      <c r="BD253" s="117"/>
      <c r="BE253" s="117"/>
      <c r="BF253" s="117"/>
      <c r="BG253" s="117"/>
    </row>
    <row r="254" spans="1:59" x14ac:dyDescent="0.3">
      <c r="A254" s="139" t="s">
        <v>760</v>
      </c>
      <c r="B254" s="41" t="s">
        <v>881</v>
      </c>
      <c r="C254" s="152">
        <v>270.5</v>
      </c>
      <c r="D254" s="152">
        <v>270500</v>
      </c>
      <c r="E254" s="152"/>
      <c r="F254" s="152"/>
      <c r="G254" s="117"/>
      <c r="H254" s="117"/>
      <c r="I254" s="117"/>
      <c r="J254" s="117"/>
      <c r="K254" s="117"/>
      <c r="L254" s="117"/>
      <c r="M254" s="117"/>
      <c r="N254" s="117"/>
      <c r="O254" s="117"/>
      <c r="P254" s="117"/>
      <c r="Q254" s="117"/>
      <c r="R254" s="117"/>
      <c r="S254" s="117"/>
      <c r="T254" s="117"/>
      <c r="U254" s="117"/>
      <c r="V254" s="117"/>
      <c r="W254" s="117"/>
      <c r="X254" s="117"/>
      <c r="Y254" s="117"/>
      <c r="Z254" s="117"/>
      <c r="AA254" s="117"/>
      <c r="AB254" s="117"/>
      <c r="AC254" s="117"/>
      <c r="AD254" s="117"/>
      <c r="AE254" s="117"/>
      <c r="AF254" s="117"/>
      <c r="AG254" s="117"/>
      <c r="AH254" s="117"/>
      <c r="AI254" s="117"/>
      <c r="AJ254" s="117"/>
      <c r="AK254" s="117"/>
      <c r="AL254" s="117"/>
      <c r="AM254" s="117"/>
      <c r="AN254" s="117"/>
      <c r="AO254" s="117"/>
      <c r="AP254" s="117"/>
      <c r="AQ254" s="117"/>
      <c r="AR254" s="117"/>
      <c r="AS254" s="117"/>
      <c r="AT254" s="117"/>
      <c r="AU254" s="117"/>
      <c r="AV254" s="117"/>
      <c r="AW254" s="117"/>
      <c r="AX254" s="117"/>
      <c r="AY254" s="117"/>
      <c r="AZ254" s="117"/>
      <c r="BA254" s="117"/>
      <c r="BB254" s="117"/>
      <c r="BC254" s="117"/>
      <c r="BD254" s="117"/>
      <c r="BE254" s="117"/>
      <c r="BF254" s="117"/>
      <c r="BG254" s="117"/>
    </row>
    <row r="255" spans="1:59" x14ac:dyDescent="0.3">
      <c r="A255" s="139" t="s">
        <v>549</v>
      </c>
      <c r="B255" s="140" t="s">
        <v>849</v>
      </c>
      <c r="C255" s="141">
        <v>-70.06</v>
      </c>
      <c r="D255" s="141">
        <v>-70060</v>
      </c>
      <c r="E255" s="141"/>
      <c r="F255" s="141"/>
      <c r="G255" s="117"/>
      <c r="H255" s="117"/>
      <c r="I255" s="117"/>
      <c r="J255" s="117"/>
      <c r="K255" s="117"/>
      <c r="L255" s="117"/>
      <c r="M255" s="117"/>
      <c r="N255" s="117"/>
      <c r="O255" s="117"/>
      <c r="P255" s="117"/>
      <c r="Q255" s="117"/>
      <c r="R255" s="117"/>
      <c r="S255" s="117"/>
      <c r="T255" s="117"/>
      <c r="U255" s="117"/>
      <c r="V255" s="117"/>
      <c r="W255" s="117"/>
      <c r="X255" s="117"/>
      <c r="Y255" s="117"/>
      <c r="Z255" s="117"/>
      <c r="AA255" s="117"/>
      <c r="AB255" s="117"/>
      <c r="AC255" s="117"/>
      <c r="AD255" s="117"/>
      <c r="AE255" s="117"/>
      <c r="AF255" s="117"/>
      <c r="AG255" s="117"/>
      <c r="AH255" s="117"/>
      <c r="AI255" s="117"/>
      <c r="AJ255" s="117"/>
      <c r="AK255" s="117"/>
      <c r="AL255" s="117"/>
      <c r="AM255" s="117"/>
      <c r="AN255" s="117"/>
      <c r="AO255" s="117"/>
      <c r="AP255" s="117"/>
      <c r="AQ255" s="117"/>
      <c r="AR255" s="117"/>
      <c r="AS255" s="117"/>
      <c r="AT255" s="117"/>
      <c r="AU255" s="117"/>
      <c r="AV255" s="117"/>
      <c r="AW255" s="117"/>
      <c r="AX255" s="117"/>
      <c r="AY255" s="117"/>
      <c r="AZ255" s="117"/>
      <c r="BA255" s="117"/>
      <c r="BB255" s="117"/>
      <c r="BC255" s="117"/>
      <c r="BD255" s="117"/>
      <c r="BE255" s="117"/>
      <c r="BF255" s="117"/>
      <c r="BG255" s="117"/>
    </row>
    <row r="256" spans="1:59" x14ac:dyDescent="0.3">
      <c r="A256" s="139" t="s">
        <v>549</v>
      </c>
      <c r="B256" s="140" t="s">
        <v>940</v>
      </c>
      <c r="C256" s="141">
        <v>-3332.54</v>
      </c>
      <c r="D256" s="141">
        <v>-3332535.91</v>
      </c>
      <c r="E256" s="141"/>
      <c r="F256" s="141"/>
      <c r="G256" s="117"/>
      <c r="H256" s="117"/>
      <c r="I256" s="117"/>
      <c r="J256" s="117"/>
      <c r="K256" s="117"/>
      <c r="L256" s="117"/>
      <c r="M256" s="117"/>
      <c r="N256" s="117"/>
      <c r="O256" s="117"/>
      <c r="P256" s="117"/>
      <c r="Q256" s="117"/>
      <c r="R256" s="117"/>
      <c r="S256" s="117"/>
      <c r="T256" s="117"/>
      <c r="U256" s="117"/>
      <c r="V256" s="117"/>
      <c r="W256" s="117"/>
      <c r="X256" s="117"/>
      <c r="Y256" s="117"/>
      <c r="Z256" s="117"/>
      <c r="AA256" s="117"/>
      <c r="AB256" s="117"/>
      <c r="AC256" s="117"/>
      <c r="AD256" s="117"/>
      <c r="AE256" s="117"/>
      <c r="AF256" s="117"/>
      <c r="AG256" s="117"/>
      <c r="AH256" s="117"/>
      <c r="AI256" s="117"/>
      <c r="AJ256" s="117"/>
      <c r="AK256" s="117"/>
      <c r="AL256" s="117"/>
      <c r="AM256" s="117"/>
      <c r="AN256" s="117"/>
      <c r="AO256" s="117"/>
      <c r="AP256" s="117"/>
      <c r="AQ256" s="117"/>
      <c r="AR256" s="117"/>
      <c r="AS256" s="117"/>
      <c r="AT256" s="117"/>
      <c r="AU256" s="117"/>
      <c r="AV256" s="117"/>
      <c r="AW256" s="117"/>
      <c r="AX256" s="117"/>
      <c r="AY256" s="117"/>
      <c r="AZ256" s="117"/>
      <c r="BA256" s="117"/>
      <c r="BB256" s="117"/>
      <c r="BC256" s="117"/>
      <c r="BD256" s="117"/>
      <c r="BE256" s="117"/>
      <c r="BF256" s="117"/>
      <c r="BG256" s="117"/>
    </row>
    <row r="257" spans="1:59" x14ac:dyDescent="0.3">
      <c r="A257" s="185" t="s">
        <v>654</v>
      </c>
      <c r="B257" s="41" t="s">
        <v>881</v>
      </c>
      <c r="C257" s="141">
        <v>357.08</v>
      </c>
      <c r="D257" s="141">
        <v>357083.92</v>
      </c>
      <c r="E257" s="141"/>
      <c r="F257" s="141"/>
      <c r="G257" s="117"/>
      <c r="H257" s="117"/>
      <c r="I257" s="117"/>
      <c r="J257" s="117"/>
      <c r="K257" s="117"/>
      <c r="L257" s="117"/>
      <c r="M257" s="117"/>
      <c r="N257" s="117"/>
      <c r="O257" s="117"/>
      <c r="P257" s="117"/>
      <c r="Q257" s="117"/>
      <c r="R257" s="117"/>
      <c r="S257" s="117"/>
      <c r="T257" s="117"/>
      <c r="U257" s="117"/>
      <c r="V257" s="117"/>
      <c r="W257" s="117"/>
      <c r="X257" s="117"/>
      <c r="Y257" s="117"/>
      <c r="Z257" s="117"/>
      <c r="AA257" s="117"/>
      <c r="AB257" s="117"/>
      <c r="AC257" s="117"/>
      <c r="AD257" s="117"/>
      <c r="AE257" s="117"/>
      <c r="AF257" s="117"/>
      <c r="AG257" s="117"/>
      <c r="AH257" s="117"/>
      <c r="AI257" s="117"/>
      <c r="AJ257" s="117"/>
      <c r="AK257" s="117"/>
      <c r="AL257" s="117"/>
      <c r="AM257" s="117"/>
      <c r="AN257" s="117"/>
      <c r="AO257" s="117"/>
      <c r="AP257" s="117"/>
      <c r="AQ257" s="117"/>
      <c r="AR257" s="117"/>
      <c r="AS257" s="117"/>
      <c r="AT257" s="117"/>
      <c r="AU257" s="117"/>
      <c r="AV257" s="117"/>
      <c r="AW257" s="117"/>
      <c r="AX257" s="117"/>
      <c r="AY257" s="117"/>
      <c r="AZ257" s="117"/>
      <c r="BA257" s="117"/>
      <c r="BB257" s="117"/>
      <c r="BC257" s="117"/>
      <c r="BD257" s="117"/>
      <c r="BE257" s="117"/>
      <c r="BF257" s="117"/>
      <c r="BG257" s="117"/>
    </row>
    <row r="258" spans="1:59" ht="56.25" x14ac:dyDescent="0.3">
      <c r="A258" s="139" t="s">
        <v>549</v>
      </c>
      <c r="B258" s="140" t="s">
        <v>1027</v>
      </c>
      <c r="C258" s="141">
        <v>-3379.85</v>
      </c>
      <c r="D258" s="141">
        <v>-3379851.8</v>
      </c>
      <c r="E258" s="141"/>
      <c r="F258" s="141"/>
      <c r="G258" s="117"/>
      <c r="H258" s="117"/>
      <c r="I258" s="117"/>
      <c r="J258" s="117"/>
      <c r="K258" s="117"/>
      <c r="L258" s="117"/>
      <c r="M258" s="117"/>
      <c r="N258" s="117"/>
      <c r="O258" s="117"/>
      <c r="P258" s="117"/>
      <c r="Q258" s="117"/>
      <c r="R258" s="117"/>
      <c r="S258" s="117"/>
      <c r="T258" s="117"/>
      <c r="U258" s="117"/>
      <c r="V258" s="117"/>
      <c r="W258" s="117"/>
      <c r="X258" s="117"/>
      <c r="Y258" s="117"/>
      <c r="Z258" s="117"/>
      <c r="AA258" s="117"/>
      <c r="AB258" s="117"/>
      <c r="AC258" s="117"/>
      <c r="AD258" s="117"/>
      <c r="AE258" s="117"/>
      <c r="AF258" s="117"/>
      <c r="AG258" s="117"/>
      <c r="AH258" s="117"/>
      <c r="AI258" s="117"/>
      <c r="AJ258" s="117"/>
      <c r="AK258" s="117"/>
      <c r="AL258" s="117"/>
      <c r="AM258" s="117"/>
      <c r="AN258" s="117"/>
      <c r="AO258" s="117"/>
      <c r="AP258" s="117"/>
      <c r="AQ258" s="117"/>
      <c r="AR258" s="117"/>
      <c r="AS258" s="117"/>
      <c r="AT258" s="117"/>
      <c r="AU258" s="117"/>
      <c r="AV258" s="117"/>
      <c r="AW258" s="117"/>
      <c r="AX258" s="117"/>
      <c r="AY258" s="117"/>
      <c r="AZ258" s="117"/>
      <c r="BA258" s="117"/>
      <c r="BB258" s="117"/>
      <c r="BC258" s="117"/>
      <c r="BD258" s="117"/>
      <c r="BE258" s="117"/>
      <c r="BF258" s="117"/>
      <c r="BG258" s="117"/>
    </row>
    <row r="259" spans="1:59" x14ac:dyDescent="0.3">
      <c r="A259" s="139" t="s">
        <v>549</v>
      </c>
      <c r="B259" s="140" t="s">
        <v>1050</v>
      </c>
      <c r="C259" s="141">
        <v>-6287.11</v>
      </c>
      <c r="D259" s="141">
        <v>-6287109.2199999997</v>
      </c>
      <c r="E259" s="141"/>
      <c r="F259" s="141"/>
      <c r="G259" s="117"/>
      <c r="H259" s="117"/>
      <c r="I259" s="117"/>
      <c r="J259" s="117"/>
      <c r="K259" s="117"/>
      <c r="L259" s="117"/>
      <c r="M259" s="117"/>
      <c r="N259" s="117"/>
      <c r="O259" s="117"/>
      <c r="P259" s="117"/>
      <c r="Q259" s="117"/>
      <c r="R259" s="117"/>
      <c r="S259" s="117"/>
      <c r="T259" s="117"/>
      <c r="U259" s="117"/>
      <c r="V259" s="117"/>
      <c r="W259" s="117"/>
      <c r="X259" s="117"/>
      <c r="Y259" s="117"/>
      <c r="Z259" s="117"/>
      <c r="AA259" s="117"/>
      <c r="AB259" s="117"/>
      <c r="AC259" s="117"/>
      <c r="AD259" s="117"/>
      <c r="AE259" s="117"/>
      <c r="AF259" s="117"/>
      <c r="AG259" s="117"/>
      <c r="AH259" s="117"/>
      <c r="AI259" s="117"/>
      <c r="AJ259" s="117"/>
      <c r="AK259" s="117"/>
      <c r="AL259" s="117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17"/>
      <c r="BD259" s="117"/>
      <c r="BE259" s="117"/>
      <c r="BF259" s="117"/>
      <c r="BG259" s="117"/>
    </row>
    <row r="260" spans="1:59" x14ac:dyDescent="0.3">
      <c r="A260" s="139" t="s">
        <v>549</v>
      </c>
      <c r="B260" s="140" t="s">
        <v>1060</v>
      </c>
      <c r="C260" s="141">
        <v>-85.07</v>
      </c>
      <c r="D260" s="141">
        <v>-85058</v>
      </c>
      <c r="E260" s="141"/>
      <c r="F260" s="141"/>
      <c r="G260" s="117"/>
      <c r="H260" s="117"/>
      <c r="I260" s="117"/>
      <c r="J260" s="117"/>
      <c r="K260" s="117"/>
      <c r="L260" s="117"/>
      <c r="M260" s="117"/>
      <c r="N260" s="117"/>
      <c r="O260" s="117"/>
      <c r="P260" s="117"/>
      <c r="Q260" s="117"/>
      <c r="R260" s="117"/>
      <c r="S260" s="117"/>
      <c r="T260" s="117"/>
      <c r="U260" s="117"/>
      <c r="V260" s="117"/>
      <c r="W260" s="117"/>
      <c r="X260" s="117"/>
      <c r="Y260" s="117"/>
      <c r="Z260" s="117"/>
      <c r="AA260" s="117"/>
      <c r="AB260" s="117"/>
      <c r="AC260" s="117"/>
      <c r="AD260" s="117"/>
      <c r="AE260" s="117"/>
      <c r="AF260" s="117"/>
      <c r="AG260" s="117"/>
      <c r="AH260" s="117"/>
      <c r="AI260" s="117"/>
      <c r="AJ260" s="117"/>
      <c r="AK260" s="117"/>
      <c r="AL260" s="117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17"/>
      <c r="BD260" s="117"/>
      <c r="BE260" s="117"/>
      <c r="BF260" s="117"/>
      <c r="BG260" s="117"/>
    </row>
    <row r="261" spans="1:59" x14ac:dyDescent="0.3">
      <c r="A261" s="139" t="s">
        <v>1061</v>
      </c>
      <c r="B261" s="140" t="s">
        <v>833</v>
      </c>
      <c r="C261" s="141">
        <v>-117.75</v>
      </c>
      <c r="D261" s="141">
        <v>-117749</v>
      </c>
      <c r="E261" s="141"/>
      <c r="F261" s="141"/>
      <c r="G261" s="117"/>
      <c r="H261" s="117"/>
      <c r="I261" s="117"/>
      <c r="J261" s="117"/>
      <c r="K261" s="117"/>
      <c r="L261" s="117"/>
      <c r="M261" s="117"/>
      <c r="N261" s="117"/>
      <c r="O261" s="117"/>
      <c r="P261" s="117"/>
      <c r="Q261" s="117"/>
      <c r="R261" s="117"/>
      <c r="S261" s="117"/>
      <c r="T261" s="117"/>
      <c r="U261" s="117"/>
      <c r="V261" s="117"/>
      <c r="W261" s="117"/>
      <c r="X261" s="117"/>
      <c r="Y261" s="117"/>
      <c r="Z261" s="117"/>
      <c r="AA261" s="117"/>
      <c r="AB261" s="117"/>
      <c r="AC261" s="117"/>
      <c r="AD261" s="117"/>
      <c r="AE261" s="117"/>
      <c r="AF261" s="117"/>
      <c r="AG261" s="117"/>
      <c r="AH261" s="117"/>
      <c r="AI261" s="117"/>
      <c r="AJ261" s="117"/>
      <c r="AK261" s="117"/>
      <c r="AL261" s="117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17"/>
      <c r="BD261" s="117"/>
      <c r="BE261" s="117"/>
      <c r="BF261" s="117"/>
      <c r="BG261" s="117"/>
    </row>
    <row r="262" spans="1:59" ht="56.25" x14ac:dyDescent="0.3">
      <c r="A262" s="139" t="s">
        <v>1067</v>
      </c>
      <c r="B262" s="140" t="s">
        <v>1064</v>
      </c>
      <c r="C262" s="141">
        <v>-696.14</v>
      </c>
      <c r="D262" s="141">
        <v>-696142.18</v>
      </c>
      <c r="E262" s="141"/>
      <c r="F262" s="141"/>
      <c r="G262" s="117"/>
      <c r="H262" s="117"/>
      <c r="I262" s="117"/>
      <c r="J262" s="117"/>
      <c r="K262" s="117"/>
      <c r="L262" s="117"/>
      <c r="M262" s="117"/>
      <c r="N262" s="117"/>
      <c r="O262" s="117"/>
      <c r="P262" s="117"/>
      <c r="Q262" s="117"/>
      <c r="R262" s="117"/>
      <c r="S262" s="117"/>
      <c r="T262" s="117"/>
      <c r="U262" s="117"/>
      <c r="V262" s="117"/>
      <c r="W262" s="117"/>
      <c r="X262" s="117"/>
      <c r="Y262" s="117"/>
      <c r="Z262" s="117"/>
      <c r="AA262" s="117"/>
      <c r="AB262" s="117"/>
      <c r="AC262" s="117"/>
      <c r="AD262" s="117"/>
      <c r="AE262" s="117"/>
      <c r="AF262" s="117"/>
      <c r="AG262" s="117"/>
      <c r="AH262" s="117"/>
      <c r="AI262" s="117"/>
      <c r="AJ262" s="117"/>
      <c r="AK262" s="117"/>
      <c r="AL262" s="117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17"/>
      <c r="BD262" s="117"/>
      <c r="BE262" s="117"/>
      <c r="BF262" s="117"/>
      <c r="BG262" s="117"/>
    </row>
    <row r="263" spans="1:59" ht="37.5" x14ac:dyDescent="0.3">
      <c r="A263" s="139" t="s">
        <v>1068</v>
      </c>
      <c r="B263" s="140" t="s">
        <v>1065</v>
      </c>
      <c r="C263" s="141">
        <v>-0.3</v>
      </c>
      <c r="D263" s="141">
        <v>-300</v>
      </c>
      <c r="E263" s="141"/>
      <c r="F263" s="141"/>
      <c r="G263" s="117"/>
      <c r="H263" s="117"/>
      <c r="I263" s="117"/>
      <c r="J263" s="117"/>
      <c r="K263" s="117"/>
      <c r="L263" s="117"/>
      <c r="M263" s="117"/>
      <c r="N263" s="117"/>
      <c r="O263" s="117"/>
      <c r="P263" s="117"/>
      <c r="Q263" s="117"/>
      <c r="R263" s="117"/>
      <c r="S263" s="117"/>
      <c r="T263" s="117"/>
      <c r="U263" s="117"/>
      <c r="V263" s="117"/>
      <c r="W263" s="117"/>
      <c r="X263" s="117"/>
      <c r="Y263" s="117"/>
      <c r="Z263" s="117"/>
      <c r="AA263" s="117"/>
      <c r="AB263" s="117"/>
      <c r="AC263" s="117"/>
      <c r="AD263" s="117"/>
      <c r="AE263" s="117"/>
      <c r="AF263" s="117"/>
      <c r="AG263" s="117"/>
      <c r="AH263" s="117"/>
      <c r="AI263" s="117"/>
      <c r="AJ263" s="117"/>
      <c r="AK263" s="117"/>
      <c r="AL263" s="117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17"/>
      <c r="BD263" s="117"/>
      <c r="BE263" s="117"/>
      <c r="BF263" s="117"/>
      <c r="BG263" s="117"/>
    </row>
    <row r="264" spans="1:59" ht="37.5" x14ac:dyDescent="0.3">
      <c r="A264" s="139" t="s">
        <v>760</v>
      </c>
      <c r="B264" s="140" t="s">
        <v>1066</v>
      </c>
      <c r="C264" s="141">
        <v>696.44</v>
      </c>
      <c r="D264" s="141">
        <v>696442.18</v>
      </c>
      <c r="E264" s="141"/>
      <c r="F264" s="141"/>
      <c r="G264" s="117"/>
      <c r="H264" s="117"/>
      <c r="I264" s="117"/>
      <c r="J264" s="117"/>
      <c r="K264" s="117"/>
      <c r="L264" s="117"/>
      <c r="M264" s="117"/>
      <c r="N264" s="117"/>
      <c r="O264" s="117"/>
      <c r="P264" s="117"/>
      <c r="Q264" s="117"/>
      <c r="R264" s="117"/>
      <c r="S264" s="117"/>
      <c r="T264" s="117"/>
      <c r="U264" s="117"/>
      <c r="V264" s="117"/>
      <c r="W264" s="117"/>
      <c r="X264" s="117"/>
      <c r="Y264" s="117"/>
      <c r="Z264" s="117"/>
      <c r="AA264" s="117"/>
      <c r="AB264" s="117"/>
      <c r="AC264" s="117"/>
      <c r="AD264" s="117"/>
      <c r="AE264" s="117"/>
      <c r="AF264" s="117"/>
      <c r="AG264" s="117"/>
      <c r="AH264" s="117"/>
      <c r="AI264" s="117"/>
      <c r="AJ264" s="117"/>
      <c r="AK264" s="117"/>
      <c r="AL264" s="117"/>
      <c r="AM264" s="117"/>
      <c r="AN264" s="117"/>
      <c r="AO264" s="117"/>
      <c r="AP264" s="117"/>
      <c r="AQ264" s="117"/>
      <c r="AR264" s="117"/>
      <c r="AS264" s="117"/>
      <c r="AT264" s="117"/>
      <c r="AU264" s="117"/>
      <c r="AV264" s="117"/>
      <c r="AW264" s="117"/>
      <c r="AX264" s="117"/>
      <c r="AY264" s="117"/>
      <c r="AZ264" s="117"/>
      <c r="BA264" s="117"/>
      <c r="BB264" s="117"/>
      <c r="BC264" s="117"/>
      <c r="BD264" s="117"/>
      <c r="BE264" s="117"/>
      <c r="BF264" s="117"/>
      <c r="BG264" s="117"/>
    </row>
    <row r="265" spans="1:59" x14ac:dyDescent="0.3">
      <c r="A265" s="176" t="s">
        <v>1083</v>
      </c>
      <c r="B265" s="140" t="s">
        <v>970</v>
      </c>
      <c r="C265" s="141">
        <v>-225.54</v>
      </c>
      <c r="D265" s="141">
        <v>-225537.33</v>
      </c>
      <c r="E265" s="141"/>
      <c r="F265" s="141"/>
      <c r="G265" s="117"/>
      <c r="H265" s="117"/>
      <c r="I265" s="117"/>
      <c r="J265" s="117"/>
      <c r="K265" s="117"/>
      <c r="L265" s="117"/>
      <c r="M265" s="117"/>
      <c r="N265" s="117"/>
      <c r="O265" s="117"/>
      <c r="P265" s="117"/>
      <c r="Q265" s="117"/>
      <c r="R265" s="117"/>
      <c r="S265" s="117"/>
      <c r="T265" s="117"/>
      <c r="U265" s="117"/>
      <c r="V265" s="117"/>
      <c r="W265" s="117"/>
      <c r="X265" s="117"/>
      <c r="Y265" s="117"/>
      <c r="Z265" s="117"/>
      <c r="AA265" s="117"/>
      <c r="AB265" s="117"/>
      <c r="AC265" s="117"/>
      <c r="AD265" s="117"/>
      <c r="AE265" s="117"/>
      <c r="AF265" s="117"/>
      <c r="AG265" s="117"/>
      <c r="AH265" s="117"/>
      <c r="AI265" s="117"/>
      <c r="AJ265" s="117"/>
      <c r="AK265" s="117"/>
      <c r="AL265" s="117"/>
      <c r="AM265" s="117"/>
      <c r="AN265" s="117"/>
      <c r="AO265" s="117"/>
      <c r="AP265" s="117"/>
      <c r="AQ265" s="117"/>
      <c r="AR265" s="117"/>
      <c r="AS265" s="117"/>
      <c r="AT265" s="117"/>
      <c r="AU265" s="117"/>
      <c r="AV265" s="117"/>
      <c r="AW265" s="117"/>
      <c r="AX265" s="117"/>
      <c r="AY265" s="117"/>
      <c r="AZ265" s="117"/>
      <c r="BA265" s="117"/>
      <c r="BB265" s="117"/>
      <c r="BC265" s="117"/>
      <c r="BD265" s="117"/>
      <c r="BE265" s="117"/>
      <c r="BF265" s="117"/>
      <c r="BG265" s="117"/>
    </row>
    <row r="266" spans="1:59" x14ac:dyDescent="0.3">
      <c r="A266" s="192" t="s">
        <v>654</v>
      </c>
      <c r="B266" s="140" t="s">
        <v>970</v>
      </c>
      <c r="C266" s="141">
        <v>225.54</v>
      </c>
      <c r="D266" s="141">
        <v>225537.33</v>
      </c>
      <c r="E266" s="141"/>
      <c r="F266" s="141"/>
      <c r="G266" s="117"/>
      <c r="H266" s="117"/>
      <c r="I266" s="117"/>
      <c r="J266" s="117"/>
      <c r="K266" s="117"/>
      <c r="L266" s="117"/>
      <c r="M266" s="117"/>
      <c r="N266" s="117"/>
      <c r="O266" s="117"/>
      <c r="P266" s="117"/>
      <c r="Q266" s="117"/>
      <c r="R266" s="117"/>
      <c r="S266" s="117"/>
      <c r="T266" s="117"/>
      <c r="U266" s="117"/>
      <c r="V266" s="117"/>
      <c r="W266" s="117"/>
      <c r="X266" s="117"/>
      <c r="Y266" s="117"/>
      <c r="Z266" s="117"/>
      <c r="AA266" s="117"/>
      <c r="AB266" s="117"/>
      <c r="AC266" s="117"/>
      <c r="AD266" s="117"/>
      <c r="AE266" s="117"/>
      <c r="AF266" s="117"/>
      <c r="AG266" s="117"/>
      <c r="AH266" s="117"/>
      <c r="AI266" s="117"/>
      <c r="AJ266" s="117"/>
      <c r="AK266" s="117"/>
      <c r="AL266" s="117"/>
      <c r="AM266" s="117"/>
      <c r="AN266" s="117"/>
      <c r="AO266" s="117"/>
      <c r="AP266" s="117"/>
      <c r="AQ266" s="117"/>
      <c r="AR266" s="117"/>
      <c r="AS266" s="117"/>
      <c r="AT266" s="117"/>
      <c r="AU266" s="117"/>
      <c r="AV266" s="117"/>
      <c r="AW266" s="117"/>
      <c r="AX266" s="117"/>
      <c r="AY266" s="117"/>
      <c r="AZ266" s="117"/>
      <c r="BA266" s="117"/>
      <c r="BB266" s="117"/>
      <c r="BC266" s="117"/>
      <c r="BD266" s="117"/>
      <c r="BE266" s="117"/>
      <c r="BF266" s="117"/>
      <c r="BG266" s="117"/>
    </row>
    <row r="267" spans="1:59" x14ac:dyDescent="0.3">
      <c r="A267" s="143"/>
      <c r="B267" s="3"/>
      <c r="C267" s="129"/>
      <c r="D267" s="129"/>
      <c r="G267" s="117"/>
      <c r="H267" s="117"/>
      <c r="I267" s="117"/>
      <c r="J267" s="117"/>
      <c r="K267" s="117"/>
      <c r="L267" s="117"/>
      <c r="M267" s="117"/>
      <c r="N267" s="117"/>
      <c r="O267" s="117"/>
      <c r="P267" s="117"/>
      <c r="Q267" s="117"/>
      <c r="R267" s="117"/>
      <c r="S267" s="117"/>
      <c r="T267" s="117"/>
      <c r="U267" s="117"/>
      <c r="V267" s="117"/>
      <c r="W267" s="117"/>
      <c r="X267" s="117"/>
      <c r="Y267" s="117"/>
      <c r="Z267" s="117"/>
      <c r="AA267" s="117"/>
      <c r="AB267" s="117"/>
      <c r="AC267" s="117"/>
      <c r="AD267" s="117"/>
      <c r="AE267" s="117"/>
      <c r="AF267" s="117"/>
      <c r="AG267" s="117"/>
      <c r="AH267" s="117"/>
      <c r="AI267" s="117"/>
      <c r="AJ267" s="117"/>
      <c r="AK267" s="117"/>
      <c r="AL267" s="117"/>
      <c r="AM267" s="117"/>
      <c r="AN267" s="117"/>
      <c r="AO267" s="117"/>
      <c r="AP267" s="117"/>
      <c r="AQ267" s="117"/>
      <c r="AR267" s="117"/>
      <c r="AS267" s="117"/>
      <c r="AT267" s="117"/>
      <c r="AU267" s="117"/>
      <c r="AV267" s="117"/>
      <c r="AW267" s="117"/>
      <c r="AX267" s="117"/>
      <c r="AY267" s="117"/>
      <c r="AZ267" s="117"/>
      <c r="BA267" s="117"/>
      <c r="BB267" s="117"/>
      <c r="BC267" s="117"/>
      <c r="BD267" s="117"/>
      <c r="BE267" s="117"/>
      <c r="BF267" s="117"/>
      <c r="BG267" s="117"/>
    </row>
    <row r="268" spans="1:59" x14ac:dyDescent="0.3">
      <c r="B268" s="149"/>
      <c r="G268" s="117"/>
      <c r="H268" s="117"/>
      <c r="I268" s="117"/>
      <c r="J268" s="117"/>
      <c r="K268" s="117"/>
      <c r="L268" s="117"/>
      <c r="M268" s="117"/>
      <c r="N268" s="117"/>
      <c r="O268" s="117"/>
      <c r="P268" s="117"/>
      <c r="Q268" s="117"/>
      <c r="R268" s="117"/>
      <c r="S268" s="117"/>
      <c r="T268" s="117"/>
      <c r="U268" s="117"/>
      <c r="V268" s="117"/>
      <c r="W268" s="117"/>
      <c r="X268" s="117"/>
      <c r="Y268" s="117"/>
      <c r="Z268" s="117"/>
      <c r="AA268" s="117"/>
      <c r="AB268" s="117"/>
      <c r="AC268" s="117"/>
      <c r="AD268" s="117"/>
      <c r="AE268" s="117"/>
      <c r="AF268" s="117"/>
      <c r="AG268" s="117"/>
      <c r="AH268" s="117"/>
      <c r="AI268" s="117"/>
      <c r="AJ268" s="117"/>
      <c r="AK268" s="117"/>
      <c r="AL268" s="117"/>
      <c r="AM268" s="117"/>
      <c r="AN268" s="117"/>
      <c r="AO268" s="117"/>
      <c r="AP268" s="117"/>
      <c r="AQ268" s="117"/>
      <c r="AR268" s="117"/>
      <c r="AS268" s="117"/>
      <c r="AT268" s="117"/>
      <c r="AU268" s="117"/>
      <c r="AV268" s="117"/>
      <c r="AW268" s="117"/>
      <c r="AX268" s="117"/>
      <c r="AY268" s="117"/>
      <c r="AZ268" s="117"/>
      <c r="BA268" s="117"/>
      <c r="BB268" s="117"/>
      <c r="BC268" s="117"/>
      <c r="BD268" s="117"/>
      <c r="BE268" s="117"/>
      <c r="BF268" s="117"/>
      <c r="BG268" s="117"/>
    </row>
    <row r="269" spans="1:59" x14ac:dyDescent="0.3">
      <c r="A269" s="123" t="s">
        <v>631</v>
      </c>
      <c r="B269" s="138"/>
      <c r="C269" s="125">
        <f>C270+C271+C272+C273+C274+C275+C276+C277+C278+C279+C280+C281+C282+C283+C284+C285+C286+C287+C288+C289+C290+C291+C292+C293+C294+C295+C296+C297+C298+C299+C300+C301+C302+C303+C304+C305</f>
        <v>2211.4800000000005</v>
      </c>
      <c r="D269" s="125">
        <f t="shared" ref="D269:F269" si="32">D270+D271+D272+D273+D274+D275+D276+D277+D278+D279+D280+D281+D282+D283+D284+D285+D286+D287+D288+D289+D290+D291+D292+D293+D294+D295+D296+D297+D298+D299+D300+D301+D302+D303+D304+D305</f>
        <v>2211475.3399999994</v>
      </c>
      <c r="E269" s="125">
        <f t="shared" si="32"/>
        <v>0</v>
      </c>
      <c r="F269" s="125">
        <f t="shared" si="32"/>
        <v>0</v>
      </c>
      <c r="G269" s="117"/>
      <c r="H269" s="117"/>
      <c r="I269" s="117"/>
      <c r="J269" s="117"/>
      <c r="K269" s="117"/>
      <c r="L269" s="117"/>
      <c r="M269" s="117"/>
      <c r="N269" s="117"/>
      <c r="O269" s="117"/>
      <c r="P269" s="117"/>
      <c r="Q269" s="117"/>
      <c r="R269" s="117"/>
      <c r="S269" s="117"/>
      <c r="T269" s="117"/>
      <c r="U269" s="117"/>
      <c r="V269" s="117"/>
      <c r="W269" s="117"/>
      <c r="X269" s="117"/>
      <c r="Y269" s="117"/>
      <c r="Z269" s="117"/>
      <c r="AA269" s="117"/>
      <c r="AB269" s="117"/>
      <c r="AC269" s="117"/>
      <c r="AD269" s="117"/>
      <c r="AE269" s="117"/>
      <c r="AF269" s="117"/>
      <c r="AG269" s="117"/>
      <c r="AH269" s="117"/>
      <c r="AI269" s="117"/>
      <c r="AJ269" s="117"/>
      <c r="AK269" s="117"/>
      <c r="AL269" s="117"/>
      <c r="AM269" s="117"/>
      <c r="AN269" s="117"/>
      <c r="AO269" s="117"/>
      <c r="AP269" s="117"/>
      <c r="AQ269" s="117"/>
      <c r="AR269" s="117"/>
      <c r="AS269" s="117"/>
      <c r="AT269" s="117"/>
      <c r="AU269" s="117"/>
      <c r="AV269" s="117"/>
      <c r="AW269" s="117"/>
      <c r="AX269" s="117"/>
      <c r="AY269" s="117"/>
      <c r="AZ269" s="117"/>
      <c r="BA269" s="117"/>
      <c r="BB269" s="117"/>
      <c r="BC269" s="117"/>
      <c r="BD269" s="117"/>
      <c r="BE269" s="117"/>
      <c r="BF269" s="117"/>
      <c r="BG269" s="117"/>
    </row>
    <row r="270" spans="1:59" x14ac:dyDescent="0.3">
      <c r="A270" s="139" t="s">
        <v>604</v>
      </c>
      <c r="B270" s="138" t="s">
        <v>1028</v>
      </c>
      <c r="C270" s="152">
        <v>23.05</v>
      </c>
      <c r="D270" s="152">
        <v>23050.15</v>
      </c>
      <c r="E270" s="152"/>
      <c r="F270" s="152"/>
      <c r="G270" s="117"/>
      <c r="H270" s="117"/>
      <c r="I270" s="117"/>
      <c r="J270" s="117"/>
      <c r="K270" s="117"/>
      <c r="L270" s="117"/>
      <c r="M270" s="117"/>
      <c r="N270" s="117"/>
      <c r="O270" s="117"/>
      <c r="P270" s="117"/>
      <c r="Q270" s="117"/>
      <c r="R270" s="117"/>
      <c r="S270" s="117"/>
      <c r="T270" s="117"/>
      <c r="U270" s="117"/>
      <c r="V270" s="117"/>
      <c r="W270" s="117"/>
      <c r="X270" s="117"/>
      <c r="Y270" s="117"/>
      <c r="Z270" s="117"/>
      <c r="AA270" s="117"/>
      <c r="AB270" s="117"/>
      <c r="AC270" s="117"/>
      <c r="AD270" s="117"/>
      <c r="AE270" s="117"/>
      <c r="AF270" s="117"/>
      <c r="AG270" s="117"/>
      <c r="AH270" s="117"/>
      <c r="AI270" s="117"/>
      <c r="AJ270" s="117"/>
      <c r="AK270" s="117"/>
      <c r="AL270" s="117"/>
      <c r="AM270" s="117"/>
      <c r="AN270" s="117"/>
      <c r="AO270" s="117"/>
      <c r="AP270" s="117"/>
      <c r="AQ270" s="117"/>
      <c r="AR270" s="117"/>
      <c r="AS270" s="117"/>
      <c r="AT270" s="117"/>
      <c r="AU270" s="117"/>
      <c r="AV270" s="117"/>
      <c r="AW270" s="117"/>
      <c r="AX270" s="117"/>
      <c r="AY270" s="117"/>
      <c r="AZ270" s="117"/>
      <c r="BA270" s="117"/>
      <c r="BB270" s="117"/>
      <c r="BC270" s="117"/>
      <c r="BD270" s="117"/>
      <c r="BE270" s="117"/>
      <c r="BF270" s="117"/>
      <c r="BG270" s="117"/>
    </row>
    <row r="271" spans="1:59" x14ac:dyDescent="0.3">
      <c r="A271" s="139" t="s">
        <v>604</v>
      </c>
      <c r="B271" s="41" t="s">
        <v>881</v>
      </c>
      <c r="C271" s="152">
        <v>11.48</v>
      </c>
      <c r="D271" s="152">
        <v>11477.07</v>
      </c>
      <c r="E271" s="152"/>
      <c r="F271" s="152"/>
      <c r="G271" s="117"/>
      <c r="H271" s="117"/>
      <c r="I271" s="117"/>
      <c r="J271" s="117"/>
      <c r="K271" s="117"/>
      <c r="L271" s="117"/>
      <c r="M271" s="117"/>
      <c r="N271" s="117"/>
      <c r="O271" s="117"/>
      <c r="P271" s="117"/>
      <c r="Q271" s="117"/>
      <c r="R271" s="117"/>
      <c r="S271" s="117"/>
      <c r="T271" s="117"/>
      <c r="U271" s="117"/>
      <c r="V271" s="117"/>
      <c r="W271" s="117"/>
      <c r="X271" s="117"/>
      <c r="Y271" s="117"/>
      <c r="Z271" s="117"/>
      <c r="AA271" s="117"/>
      <c r="AB271" s="117"/>
      <c r="AC271" s="117"/>
      <c r="AD271" s="117"/>
      <c r="AE271" s="117"/>
      <c r="AF271" s="117"/>
      <c r="AG271" s="117"/>
      <c r="AH271" s="117"/>
      <c r="AI271" s="117"/>
      <c r="AJ271" s="117"/>
      <c r="AK271" s="117"/>
      <c r="AL271" s="117"/>
      <c r="AM271" s="117"/>
      <c r="AN271" s="117"/>
      <c r="AO271" s="117"/>
      <c r="AP271" s="117"/>
      <c r="AQ271" s="117"/>
      <c r="AR271" s="117"/>
      <c r="AS271" s="117"/>
      <c r="AT271" s="117"/>
      <c r="AU271" s="117"/>
      <c r="AV271" s="117"/>
      <c r="AW271" s="117"/>
      <c r="AX271" s="117"/>
      <c r="AY271" s="117"/>
      <c r="AZ271" s="117"/>
      <c r="BA271" s="117"/>
      <c r="BB271" s="117"/>
      <c r="BC271" s="117"/>
      <c r="BD271" s="117"/>
      <c r="BE271" s="117"/>
      <c r="BF271" s="117"/>
      <c r="BG271" s="117"/>
    </row>
    <row r="272" spans="1:59" ht="56.25" x14ac:dyDescent="0.3">
      <c r="A272" s="139" t="s">
        <v>550</v>
      </c>
      <c r="B272" s="138" t="s">
        <v>975</v>
      </c>
      <c r="C272" s="152">
        <v>-533.02</v>
      </c>
      <c r="D272" s="152">
        <v>-533017.15</v>
      </c>
      <c r="E272" s="152"/>
      <c r="F272" s="152"/>
      <c r="G272" s="117"/>
      <c r="H272" s="117"/>
      <c r="I272" s="117"/>
      <c r="J272" s="117"/>
      <c r="K272" s="117"/>
      <c r="L272" s="117"/>
      <c r="M272" s="117"/>
      <c r="N272" s="117"/>
      <c r="O272" s="117"/>
      <c r="P272" s="117"/>
      <c r="Q272" s="117"/>
      <c r="R272" s="117"/>
      <c r="S272" s="117"/>
      <c r="T272" s="117"/>
      <c r="U272" s="117"/>
      <c r="V272" s="117"/>
      <c r="W272" s="117"/>
      <c r="X272" s="117"/>
      <c r="Y272" s="117"/>
      <c r="Z272" s="117"/>
      <c r="AA272" s="117"/>
      <c r="AB272" s="117"/>
      <c r="AC272" s="117"/>
      <c r="AD272" s="117"/>
      <c r="AE272" s="117"/>
      <c r="AF272" s="117"/>
      <c r="AG272" s="117"/>
      <c r="AH272" s="117"/>
      <c r="AI272" s="117"/>
      <c r="AJ272" s="117"/>
      <c r="AK272" s="117"/>
      <c r="AL272" s="117"/>
      <c r="AM272" s="117"/>
      <c r="AN272" s="117"/>
      <c r="AO272" s="117"/>
      <c r="AP272" s="117"/>
      <c r="AQ272" s="117"/>
      <c r="AR272" s="117"/>
      <c r="AS272" s="117"/>
      <c r="AT272" s="117"/>
      <c r="AU272" s="117"/>
      <c r="AV272" s="117"/>
      <c r="AW272" s="117"/>
      <c r="AX272" s="117"/>
      <c r="AY272" s="117"/>
      <c r="AZ272" s="117"/>
      <c r="BA272" s="117"/>
      <c r="BB272" s="117"/>
      <c r="BC272" s="117"/>
      <c r="BD272" s="117"/>
      <c r="BE272" s="117"/>
      <c r="BF272" s="117"/>
      <c r="BG272" s="117"/>
    </row>
    <row r="273" spans="1:59" ht="37.5" x14ac:dyDescent="0.3">
      <c r="A273" s="139" t="s">
        <v>761</v>
      </c>
      <c r="B273" s="138" t="s">
        <v>976</v>
      </c>
      <c r="C273" s="152">
        <v>-608.54999999999995</v>
      </c>
      <c r="D273" s="152">
        <v>-608552</v>
      </c>
      <c r="E273" s="152"/>
      <c r="F273" s="152"/>
      <c r="G273" s="117"/>
      <c r="H273" s="117"/>
      <c r="I273" s="117"/>
      <c r="J273" s="117"/>
      <c r="K273" s="117"/>
      <c r="L273" s="117"/>
      <c r="M273" s="117"/>
      <c r="N273" s="117"/>
      <c r="O273" s="117"/>
      <c r="P273" s="117"/>
      <c r="Q273" s="117"/>
      <c r="R273" s="117"/>
      <c r="S273" s="117"/>
      <c r="T273" s="117"/>
      <c r="U273" s="117"/>
      <c r="V273" s="117"/>
      <c r="W273" s="117"/>
      <c r="X273" s="117"/>
      <c r="Y273" s="117"/>
      <c r="Z273" s="117"/>
      <c r="AA273" s="117"/>
      <c r="AB273" s="117"/>
      <c r="AC273" s="117"/>
      <c r="AD273" s="117"/>
      <c r="AE273" s="117"/>
      <c r="AF273" s="117"/>
      <c r="AG273" s="117"/>
      <c r="AH273" s="117"/>
      <c r="AI273" s="117"/>
      <c r="AJ273" s="117"/>
      <c r="AK273" s="117"/>
      <c r="AL273" s="117"/>
      <c r="AM273" s="117"/>
      <c r="AN273" s="117"/>
      <c r="AO273" s="117"/>
      <c r="AP273" s="117"/>
      <c r="AQ273" s="117"/>
      <c r="AR273" s="117"/>
      <c r="AS273" s="117"/>
      <c r="AT273" s="117"/>
      <c r="AU273" s="117"/>
      <c r="AV273" s="117"/>
      <c r="AW273" s="117"/>
      <c r="AX273" s="117"/>
      <c r="AY273" s="117"/>
      <c r="AZ273" s="117"/>
      <c r="BA273" s="117"/>
      <c r="BB273" s="117"/>
      <c r="BC273" s="117"/>
      <c r="BD273" s="117"/>
      <c r="BE273" s="117"/>
      <c r="BF273" s="117"/>
      <c r="BG273" s="117"/>
    </row>
    <row r="274" spans="1:59" ht="37.5" x14ac:dyDescent="0.3">
      <c r="A274" s="139" t="s">
        <v>673</v>
      </c>
      <c r="B274" s="138" t="s">
        <v>977</v>
      </c>
      <c r="C274" s="152">
        <v>-1.57</v>
      </c>
      <c r="D274" s="152">
        <v>-1571.82</v>
      </c>
      <c r="E274" s="152"/>
      <c r="F274" s="152"/>
      <c r="G274" s="117"/>
      <c r="H274" s="117"/>
      <c r="I274" s="117"/>
      <c r="J274" s="117"/>
      <c r="K274" s="117"/>
      <c r="L274" s="117"/>
      <c r="M274" s="117"/>
      <c r="N274" s="117"/>
      <c r="O274" s="117"/>
      <c r="P274" s="117"/>
      <c r="Q274" s="117"/>
      <c r="R274" s="117"/>
      <c r="S274" s="117"/>
      <c r="T274" s="117"/>
      <c r="U274" s="117"/>
      <c r="V274" s="117"/>
      <c r="W274" s="117"/>
      <c r="X274" s="117"/>
      <c r="Y274" s="117"/>
      <c r="Z274" s="117"/>
      <c r="AA274" s="117"/>
      <c r="AB274" s="117"/>
      <c r="AC274" s="117"/>
      <c r="AD274" s="117"/>
      <c r="AE274" s="117"/>
      <c r="AF274" s="117"/>
      <c r="AG274" s="117"/>
      <c r="AH274" s="117"/>
      <c r="AI274" s="117"/>
      <c r="AJ274" s="117"/>
      <c r="AK274" s="117"/>
      <c r="AL274" s="117"/>
      <c r="AM274" s="117"/>
      <c r="AN274" s="117"/>
      <c r="AO274" s="117"/>
      <c r="AP274" s="117"/>
      <c r="AQ274" s="117"/>
      <c r="AR274" s="117"/>
      <c r="AS274" s="117"/>
      <c r="AT274" s="117"/>
      <c r="AU274" s="117"/>
      <c r="AV274" s="117"/>
      <c r="AW274" s="117"/>
      <c r="AX274" s="117"/>
      <c r="AY274" s="117"/>
      <c r="AZ274" s="117"/>
      <c r="BA274" s="117"/>
      <c r="BB274" s="117"/>
      <c r="BC274" s="117"/>
      <c r="BD274" s="117"/>
      <c r="BE274" s="117"/>
      <c r="BF274" s="117"/>
      <c r="BG274" s="117"/>
    </row>
    <row r="275" spans="1:59" x14ac:dyDescent="0.3">
      <c r="A275" s="139" t="s">
        <v>762</v>
      </c>
      <c r="B275" s="138" t="s">
        <v>699</v>
      </c>
      <c r="C275" s="152">
        <v>1.57</v>
      </c>
      <c r="D275" s="152">
        <v>1571.82</v>
      </c>
      <c r="E275" s="152"/>
      <c r="F275" s="152"/>
      <c r="G275" s="117"/>
      <c r="H275" s="117"/>
      <c r="I275" s="117"/>
      <c r="J275" s="117"/>
      <c r="K275" s="117"/>
      <c r="L275" s="117"/>
      <c r="M275" s="117"/>
      <c r="N275" s="117"/>
      <c r="O275" s="117"/>
      <c r="P275" s="117"/>
      <c r="Q275" s="117"/>
      <c r="R275" s="117"/>
      <c r="S275" s="117"/>
      <c r="T275" s="117"/>
      <c r="U275" s="117"/>
      <c r="V275" s="117"/>
      <c r="W275" s="117"/>
      <c r="X275" s="117"/>
      <c r="Y275" s="117"/>
      <c r="Z275" s="117"/>
      <c r="AA275" s="117"/>
      <c r="AB275" s="117"/>
      <c r="AC275" s="117"/>
      <c r="AD275" s="117"/>
      <c r="AE275" s="117"/>
      <c r="AF275" s="117"/>
      <c r="AG275" s="117"/>
      <c r="AH275" s="117"/>
      <c r="AI275" s="117"/>
      <c r="AJ275" s="117"/>
      <c r="AK275" s="117"/>
      <c r="AL275" s="117"/>
      <c r="AM275" s="117"/>
      <c r="AN275" s="117"/>
      <c r="AO275" s="117"/>
      <c r="AP275" s="117"/>
      <c r="AQ275" s="117"/>
      <c r="AR275" s="117"/>
      <c r="AS275" s="117"/>
      <c r="AT275" s="117"/>
      <c r="AU275" s="117"/>
      <c r="AV275" s="117"/>
      <c r="AW275" s="117"/>
      <c r="AX275" s="117"/>
      <c r="AY275" s="117"/>
      <c r="AZ275" s="117"/>
      <c r="BA275" s="117"/>
      <c r="BB275" s="117"/>
      <c r="BC275" s="117"/>
      <c r="BD275" s="117"/>
      <c r="BE275" s="117"/>
      <c r="BF275" s="117"/>
      <c r="BG275" s="117"/>
    </row>
    <row r="276" spans="1:59" ht="37.5" x14ac:dyDescent="0.3">
      <c r="A276" s="139" t="s">
        <v>554</v>
      </c>
      <c r="B276" s="138" t="s">
        <v>978</v>
      </c>
      <c r="C276" s="152">
        <v>35.340000000000003</v>
      </c>
      <c r="D276" s="152">
        <v>35336</v>
      </c>
      <c r="E276" s="152"/>
      <c r="F276" s="152"/>
      <c r="G276" s="117"/>
      <c r="H276" s="117"/>
      <c r="I276" s="117"/>
      <c r="J276" s="117"/>
      <c r="K276" s="117"/>
      <c r="L276" s="117"/>
      <c r="M276" s="117"/>
      <c r="N276" s="117"/>
      <c r="O276" s="117"/>
      <c r="P276" s="117"/>
      <c r="Q276" s="117"/>
      <c r="R276" s="117"/>
      <c r="S276" s="117"/>
      <c r="T276" s="117"/>
      <c r="U276" s="117"/>
      <c r="V276" s="117"/>
      <c r="W276" s="117"/>
      <c r="X276" s="117"/>
      <c r="Y276" s="117"/>
      <c r="Z276" s="117"/>
      <c r="AA276" s="117"/>
      <c r="AB276" s="117"/>
      <c r="AC276" s="117"/>
      <c r="AD276" s="117"/>
      <c r="AE276" s="117"/>
      <c r="AF276" s="117"/>
      <c r="AG276" s="117"/>
      <c r="AH276" s="117"/>
      <c r="AI276" s="117"/>
      <c r="AJ276" s="117"/>
      <c r="AK276" s="117"/>
      <c r="AL276" s="117"/>
      <c r="AM276" s="117"/>
      <c r="AN276" s="117"/>
      <c r="AO276" s="117"/>
      <c r="AP276" s="117"/>
      <c r="AQ276" s="117"/>
      <c r="AR276" s="117"/>
      <c r="AS276" s="117"/>
      <c r="AT276" s="117"/>
      <c r="AU276" s="117"/>
      <c r="AV276" s="117"/>
      <c r="AW276" s="117"/>
      <c r="AX276" s="117"/>
      <c r="AY276" s="117"/>
      <c r="AZ276" s="117"/>
      <c r="BA276" s="117"/>
      <c r="BB276" s="117"/>
      <c r="BC276" s="117"/>
      <c r="BD276" s="117"/>
      <c r="BE276" s="117"/>
      <c r="BF276" s="117"/>
      <c r="BG276" s="117"/>
    </row>
    <row r="277" spans="1:59" ht="37.5" x14ac:dyDescent="0.3">
      <c r="A277" s="139" t="s">
        <v>551</v>
      </c>
      <c r="B277" s="138" t="s">
        <v>979</v>
      </c>
      <c r="C277" s="152">
        <v>1224.4000000000001</v>
      </c>
      <c r="D277" s="152">
        <v>1224404</v>
      </c>
      <c r="E277" s="152"/>
      <c r="F277" s="152"/>
      <c r="G277" s="117"/>
      <c r="H277" s="117"/>
      <c r="I277" s="117"/>
      <c r="J277" s="117"/>
      <c r="K277" s="117"/>
      <c r="L277" s="117"/>
      <c r="M277" s="117"/>
      <c r="N277" s="117"/>
      <c r="O277" s="117"/>
      <c r="P277" s="117"/>
      <c r="Q277" s="117"/>
      <c r="R277" s="117"/>
      <c r="S277" s="117"/>
      <c r="T277" s="117"/>
      <c r="U277" s="117"/>
      <c r="V277" s="117"/>
      <c r="W277" s="117"/>
      <c r="X277" s="117"/>
      <c r="Y277" s="117"/>
      <c r="Z277" s="117"/>
      <c r="AA277" s="117"/>
      <c r="AB277" s="117"/>
      <c r="AC277" s="117"/>
      <c r="AD277" s="117"/>
      <c r="AE277" s="117"/>
      <c r="AF277" s="117"/>
      <c r="AG277" s="117"/>
      <c r="AH277" s="117"/>
      <c r="AI277" s="117"/>
      <c r="AJ277" s="117"/>
      <c r="AK277" s="117"/>
      <c r="AL277" s="117"/>
      <c r="AM277" s="117"/>
      <c r="AN277" s="117"/>
      <c r="AO277" s="117"/>
      <c r="AP277" s="117"/>
      <c r="AQ277" s="117"/>
      <c r="AR277" s="117"/>
      <c r="AS277" s="117"/>
      <c r="AT277" s="117"/>
      <c r="AU277" s="117"/>
      <c r="AV277" s="117"/>
      <c r="AW277" s="117"/>
      <c r="AX277" s="117"/>
      <c r="AY277" s="117"/>
      <c r="AZ277" s="117"/>
      <c r="BA277" s="117"/>
      <c r="BB277" s="117"/>
      <c r="BC277" s="117"/>
      <c r="BD277" s="117"/>
      <c r="BE277" s="117"/>
      <c r="BF277" s="117"/>
      <c r="BG277" s="117"/>
    </row>
    <row r="278" spans="1:59" x14ac:dyDescent="0.3">
      <c r="A278" s="139" t="s">
        <v>763</v>
      </c>
      <c r="B278" s="138" t="s">
        <v>980</v>
      </c>
      <c r="C278" s="152">
        <v>-200.09</v>
      </c>
      <c r="D278" s="152">
        <v>-200094</v>
      </c>
      <c r="E278" s="152"/>
      <c r="F278" s="152"/>
      <c r="G278" s="117"/>
      <c r="H278" s="117"/>
      <c r="I278" s="117"/>
      <c r="J278" s="117"/>
      <c r="K278" s="117"/>
      <c r="L278" s="117"/>
      <c r="M278" s="117"/>
      <c r="N278" s="117"/>
      <c r="O278" s="117"/>
      <c r="P278" s="117"/>
      <c r="Q278" s="117"/>
      <c r="R278" s="117"/>
      <c r="S278" s="117"/>
      <c r="T278" s="117"/>
      <c r="U278" s="117"/>
      <c r="V278" s="117"/>
      <c r="W278" s="117"/>
      <c r="X278" s="117"/>
      <c r="Y278" s="117"/>
      <c r="Z278" s="117"/>
      <c r="AA278" s="117"/>
      <c r="AB278" s="117"/>
      <c r="AC278" s="117"/>
      <c r="AD278" s="117"/>
      <c r="AE278" s="117"/>
      <c r="AF278" s="117"/>
      <c r="AG278" s="117"/>
      <c r="AH278" s="117"/>
      <c r="AI278" s="117"/>
      <c r="AJ278" s="117"/>
      <c r="AK278" s="117"/>
      <c r="AL278" s="117"/>
      <c r="AM278" s="117"/>
      <c r="AN278" s="117"/>
      <c r="AO278" s="117"/>
      <c r="AP278" s="117"/>
      <c r="AQ278" s="117"/>
      <c r="AR278" s="117"/>
      <c r="AS278" s="117"/>
      <c r="AT278" s="117"/>
      <c r="AU278" s="117"/>
      <c r="AV278" s="117"/>
      <c r="AW278" s="117"/>
      <c r="AX278" s="117"/>
      <c r="AY278" s="117"/>
      <c r="AZ278" s="117"/>
      <c r="BA278" s="117"/>
      <c r="BB278" s="117"/>
      <c r="BC278" s="117"/>
      <c r="BD278" s="117"/>
      <c r="BE278" s="117"/>
      <c r="BF278" s="117"/>
      <c r="BG278" s="117"/>
    </row>
    <row r="279" spans="1:59" ht="37.5" x14ac:dyDescent="0.3">
      <c r="A279" s="139" t="s">
        <v>674</v>
      </c>
      <c r="B279" s="138" t="s">
        <v>981</v>
      </c>
      <c r="C279" s="152">
        <v>-7.6</v>
      </c>
      <c r="D279" s="152">
        <v>-7600</v>
      </c>
      <c r="E279" s="152"/>
      <c r="F279" s="152"/>
      <c r="G279" s="117"/>
      <c r="H279" s="117"/>
      <c r="I279" s="117"/>
      <c r="J279" s="117"/>
      <c r="K279" s="117"/>
      <c r="L279" s="117"/>
      <c r="M279" s="117"/>
      <c r="N279" s="117"/>
      <c r="O279" s="117"/>
      <c r="P279" s="117"/>
      <c r="Q279" s="117"/>
      <c r="R279" s="117"/>
      <c r="S279" s="117"/>
      <c r="T279" s="117"/>
      <c r="U279" s="117"/>
      <c r="V279" s="117"/>
      <c r="W279" s="117"/>
      <c r="X279" s="117"/>
      <c r="Y279" s="117"/>
      <c r="Z279" s="117"/>
      <c r="AA279" s="117"/>
      <c r="AB279" s="117"/>
      <c r="AC279" s="117"/>
      <c r="AD279" s="117"/>
      <c r="AE279" s="117"/>
      <c r="AF279" s="117"/>
      <c r="AG279" s="117"/>
      <c r="AH279" s="117"/>
      <c r="AI279" s="117"/>
      <c r="AJ279" s="117"/>
      <c r="AK279" s="117"/>
      <c r="AL279" s="117"/>
      <c r="AM279" s="117"/>
      <c r="AN279" s="117"/>
      <c r="AO279" s="117"/>
      <c r="AP279" s="117"/>
      <c r="AQ279" s="117"/>
      <c r="AR279" s="117"/>
      <c r="AS279" s="117"/>
      <c r="AT279" s="117"/>
      <c r="AU279" s="117"/>
      <c r="AV279" s="117"/>
      <c r="AW279" s="117"/>
      <c r="AX279" s="117"/>
      <c r="AY279" s="117"/>
      <c r="AZ279" s="117"/>
      <c r="BA279" s="117"/>
      <c r="BB279" s="117"/>
      <c r="BC279" s="117"/>
      <c r="BD279" s="117"/>
      <c r="BE279" s="117"/>
      <c r="BF279" s="117"/>
      <c r="BG279" s="117"/>
    </row>
    <row r="280" spans="1:59" x14ac:dyDescent="0.3">
      <c r="A280" s="139" t="s">
        <v>675</v>
      </c>
      <c r="B280" s="138" t="s">
        <v>982</v>
      </c>
      <c r="C280" s="152">
        <v>7.6</v>
      </c>
      <c r="D280" s="152">
        <v>7600</v>
      </c>
      <c r="E280" s="152"/>
      <c r="F280" s="152"/>
      <c r="G280" s="117"/>
      <c r="H280" s="117"/>
      <c r="I280" s="117"/>
      <c r="J280" s="117"/>
      <c r="K280" s="117"/>
      <c r="L280" s="117"/>
      <c r="M280" s="117"/>
      <c r="N280" s="117"/>
      <c r="O280" s="117"/>
      <c r="P280" s="117"/>
      <c r="Q280" s="117"/>
      <c r="R280" s="117"/>
      <c r="S280" s="117"/>
      <c r="T280" s="117"/>
      <c r="U280" s="117"/>
      <c r="V280" s="117"/>
      <c r="W280" s="117"/>
      <c r="X280" s="117"/>
      <c r="Y280" s="117"/>
      <c r="Z280" s="117"/>
      <c r="AA280" s="117"/>
      <c r="AB280" s="117"/>
      <c r="AC280" s="117"/>
      <c r="AD280" s="117"/>
      <c r="AE280" s="117"/>
      <c r="AF280" s="117"/>
      <c r="AG280" s="117"/>
      <c r="AH280" s="117"/>
      <c r="AI280" s="117"/>
      <c r="AJ280" s="117"/>
      <c r="AK280" s="117"/>
      <c r="AL280" s="117"/>
      <c r="AM280" s="117"/>
      <c r="AN280" s="117"/>
      <c r="AO280" s="117"/>
      <c r="AP280" s="117"/>
      <c r="AQ280" s="117"/>
      <c r="AR280" s="117"/>
      <c r="AS280" s="117"/>
      <c r="AT280" s="117"/>
      <c r="AU280" s="117"/>
      <c r="AV280" s="117"/>
      <c r="AW280" s="117"/>
      <c r="AX280" s="117"/>
      <c r="AY280" s="117"/>
      <c r="AZ280" s="117"/>
      <c r="BA280" s="117"/>
      <c r="BB280" s="117"/>
      <c r="BC280" s="117"/>
      <c r="BD280" s="117"/>
      <c r="BE280" s="117"/>
      <c r="BF280" s="117"/>
      <c r="BG280" s="117"/>
    </row>
    <row r="281" spans="1:59" ht="37.5" x14ac:dyDescent="0.3">
      <c r="A281" s="139" t="s">
        <v>605</v>
      </c>
      <c r="B281" s="138" t="s">
        <v>974</v>
      </c>
      <c r="C281" s="152">
        <v>-343.01</v>
      </c>
      <c r="D281" s="152">
        <v>-343014</v>
      </c>
      <c r="E281" s="152"/>
      <c r="F281" s="152"/>
      <c r="G281" s="117"/>
      <c r="H281" s="117"/>
      <c r="I281" s="117"/>
      <c r="J281" s="117"/>
      <c r="K281" s="117"/>
      <c r="L281" s="117"/>
      <c r="M281" s="117"/>
      <c r="N281" s="117"/>
      <c r="O281" s="117"/>
      <c r="P281" s="117"/>
      <c r="Q281" s="117"/>
      <c r="R281" s="117"/>
      <c r="S281" s="117"/>
      <c r="T281" s="117"/>
      <c r="U281" s="117"/>
      <c r="V281" s="117"/>
      <c r="W281" s="117"/>
      <c r="X281" s="117"/>
      <c r="Y281" s="117"/>
      <c r="Z281" s="117"/>
      <c r="AA281" s="117"/>
      <c r="AB281" s="117"/>
      <c r="AC281" s="117"/>
      <c r="AD281" s="117"/>
      <c r="AE281" s="117"/>
      <c r="AF281" s="117"/>
      <c r="AG281" s="117"/>
      <c r="AH281" s="117"/>
      <c r="AI281" s="117"/>
      <c r="AJ281" s="117"/>
      <c r="AK281" s="117"/>
      <c r="AL281" s="117"/>
      <c r="AM281" s="117"/>
      <c r="AN281" s="117"/>
      <c r="AO281" s="117"/>
      <c r="AP281" s="117"/>
      <c r="AQ281" s="117"/>
      <c r="AR281" s="117"/>
      <c r="AS281" s="117"/>
      <c r="AT281" s="117"/>
      <c r="AU281" s="117"/>
      <c r="AV281" s="117"/>
      <c r="AW281" s="117"/>
      <c r="AX281" s="117"/>
      <c r="AY281" s="117"/>
      <c r="AZ281" s="117"/>
      <c r="BA281" s="117"/>
      <c r="BB281" s="117"/>
      <c r="BC281" s="117"/>
      <c r="BD281" s="117"/>
      <c r="BE281" s="117"/>
      <c r="BF281" s="117"/>
      <c r="BG281" s="117"/>
    </row>
    <row r="282" spans="1:59" ht="37.5" x14ac:dyDescent="0.3">
      <c r="A282" s="139" t="s">
        <v>606</v>
      </c>
      <c r="B282" s="138" t="s">
        <v>974</v>
      </c>
      <c r="C282" s="152">
        <v>343.01</v>
      </c>
      <c r="D282" s="152">
        <v>343014</v>
      </c>
      <c r="E282" s="152"/>
      <c r="F282" s="152"/>
      <c r="G282" s="117"/>
      <c r="H282" s="117"/>
      <c r="I282" s="117"/>
      <c r="J282" s="117"/>
      <c r="K282" s="117"/>
      <c r="L282" s="117"/>
      <c r="M282" s="117"/>
      <c r="N282" s="117"/>
      <c r="O282" s="117"/>
      <c r="P282" s="117"/>
      <c r="Q282" s="117"/>
      <c r="R282" s="117"/>
      <c r="S282" s="117"/>
      <c r="T282" s="117"/>
      <c r="U282" s="117"/>
      <c r="V282" s="117"/>
      <c r="W282" s="117"/>
      <c r="X282" s="117"/>
      <c r="Y282" s="117"/>
      <c r="Z282" s="117"/>
      <c r="AA282" s="117"/>
      <c r="AB282" s="117"/>
      <c r="AC282" s="117"/>
      <c r="AD282" s="117"/>
      <c r="AE282" s="117"/>
      <c r="AF282" s="117"/>
      <c r="AG282" s="117"/>
      <c r="AH282" s="117"/>
      <c r="AI282" s="117"/>
      <c r="AJ282" s="117"/>
      <c r="AK282" s="117"/>
      <c r="AL282" s="117"/>
      <c r="AM282" s="117"/>
      <c r="AN282" s="117"/>
      <c r="AO282" s="117"/>
      <c r="AP282" s="117"/>
      <c r="AQ282" s="117"/>
      <c r="AR282" s="117"/>
      <c r="AS282" s="117"/>
      <c r="AT282" s="117"/>
      <c r="AU282" s="117"/>
      <c r="AV282" s="117"/>
      <c r="AW282" s="117"/>
      <c r="AX282" s="117"/>
      <c r="AY282" s="117"/>
      <c r="AZ282" s="117"/>
      <c r="BA282" s="117"/>
      <c r="BB282" s="117"/>
      <c r="BC282" s="117"/>
      <c r="BD282" s="117"/>
      <c r="BE282" s="117"/>
      <c r="BF282" s="117"/>
      <c r="BG282" s="117"/>
    </row>
    <row r="283" spans="1:59" x14ac:dyDescent="0.3">
      <c r="A283" s="139" t="s">
        <v>764</v>
      </c>
      <c r="B283" s="41" t="s">
        <v>881</v>
      </c>
      <c r="C283" s="152">
        <v>25.47</v>
      </c>
      <c r="D283" s="152">
        <v>25473.51</v>
      </c>
      <c r="E283" s="152"/>
      <c r="F283" s="152"/>
      <c r="G283" s="117"/>
      <c r="H283" s="117"/>
      <c r="I283" s="117"/>
      <c r="J283" s="117"/>
      <c r="K283" s="117"/>
      <c r="L283" s="117"/>
      <c r="M283" s="117"/>
      <c r="N283" s="117"/>
      <c r="O283" s="117"/>
      <c r="P283" s="117"/>
      <c r="Q283" s="117"/>
      <c r="R283" s="117"/>
      <c r="S283" s="117"/>
      <c r="T283" s="117"/>
      <c r="U283" s="117"/>
      <c r="V283" s="117"/>
      <c r="W283" s="117"/>
      <c r="X283" s="117"/>
      <c r="Y283" s="117"/>
      <c r="Z283" s="117"/>
      <c r="AA283" s="117"/>
      <c r="AB283" s="117"/>
      <c r="AC283" s="117"/>
      <c r="AD283" s="117"/>
      <c r="AE283" s="117"/>
      <c r="AF283" s="117"/>
      <c r="AG283" s="117"/>
      <c r="AH283" s="117"/>
      <c r="AI283" s="117"/>
      <c r="AJ283" s="117"/>
      <c r="AK283" s="117"/>
      <c r="AL283" s="117"/>
      <c r="AM283" s="117"/>
      <c r="AN283" s="117"/>
      <c r="AO283" s="117"/>
      <c r="AP283" s="117"/>
      <c r="AQ283" s="117"/>
      <c r="AR283" s="117"/>
      <c r="AS283" s="117"/>
      <c r="AT283" s="117"/>
      <c r="AU283" s="117"/>
      <c r="AV283" s="117"/>
      <c r="AW283" s="117"/>
      <c r="AX283" s="117"/>
      <c r="AY283" s="117"/>
      <c r="AZ283" s="117"/>
      <c r="BA283" s="117"/>
      <c r="BB283" s="117"/>
      <c r="BC283" s="117"/>
      <c r="BD283" s="117"/>
      <c r="BE283" s="117"/>
      <c r="BF283" s="117"/>
      <c r="BG283" s="117"/>
    </row>
    <row r="284" spans="1:59" x14ac:dyDescent="0.3">
      <c r="A284" s="139" t="s">
        <v>552</v>
      </c>
      <c r="B284" s="138" t="s">
        <v>983</v>
      </c>
      <c r="C284" s="152">
        <v>47.79</v>
      </c>
      <c r="D284" s="152">
        <v>47793</v>
      </c>
      <c r="E284" s="152"/>
      <c r="F284" s="152"/>
      <c r="G284" s="117"/>
      <c r="H284" s="117"/>
      <c r="I284" s="117"/>
      <c r="J284" s="117"/>
      <c r="K284" s="117"/>
      <c r="L284" s="117"/>
      <c r="M284" s="117"/>
      <c r="N284" s="117"/>
      <c r="O284" s="117"/>
      <c r="P284" s="117"/>
      <c r="Q284" s="117"/>
      <c r="R284" s="117"/>
      <c r="S284" s="117"/>
      <c r="T284" s="117"/>
      <c r="U284" s="117"/>
      <c r="V284" s="117"/>
      <c r="W284" s="117"/>
      <c r="X284" s="117"/>
      <c r="Y284" s="117"/>
      <c r="Z284" s="117"/>
      <c r="AA284" s="117"/>
      <c r="AB284" s="117"/>
      <c r="AC284" s="117"/>
      <c r="AD284" s="117"/>
      <c r="AE284" s="117"/>
      <c r="AF284" s="117"/>
      <c r="AG284" s="117"/>
      <c r="AH284" s="117"/>
      <c r="AI284" s="117"/>
      <c r="AJ284" s="117"/>
      <c r="AK284" s="117"/>
      <c r="AL284" s="117"/>
      <c r="AM284" s="117"/>
      <c r="AN284" s="117"/>
      <c r="AO284" s="117"/>
      <c r="AP284" s="117"/>
      <c r="AQ284" s="117"/>
      <c r="AR284" s="117"/>
      <c r="AS284" s="117"/>
      <c r="AT284" s="117"/>
      <c r="AU284" s="117"/>
      <c r="AV284" s="117"/>
      <c r="AW284" s="117"/>
      <c r="AX284" s="117"/>
      <c r="AY284" s="117"/>
      <c r="AZ284" s="117"/>
      <c r="BA284" s="117"/>
      <c r="BB284" s="117"/>
      <c r="BC284" s="117"/>
      <c r="BD284" s="117"/>
      <c r="BE284" s="117"/>
      <c r="BF284" s="117"/>
      <c r="BG284" s="117"/>
    </row>
    <row r="285" spans="1:59" x14ac:dyDescent="0.3">
      <c r="A285" s="139" t="s">
        <v>607</v>
      </c>
      <c r="B285" s="41" t="s">
        <v>881</v>
      </c>
      <c r="C285" s="152">
        <v>37.049999999999997</v>
      </c>
      <c r="D285" s="152">
        <v>37047.15</v>
      </c>
      <c r="E285" s="152"/>
      <c r="F285" s="152"/>
      <c r="G285" s="117"/>
      <c r="H285" s="117"/>
      <c r="I285" s="117"/>
      <c r="J285" s="117"/>
      <c r="K285" s="117"/>
      <c r="L285" s="117"/>
      <c r="M285" s="117"/>
      <c r="N285" s="117"/>
      <c r="O285" s="117"/>
      <c r="P285" s="117"/>
      <c r="Q285" s="117"/>
      <c r="R285" s="117"/>
      <c r="S285" s="117"/>
      <c r="T285" s="117"/>
      <c r="U285" s="117"/>
      <c r="V285" s="117"/>
      <c r="W285" s="117"/>
      <c r="X285" s="117"/>
      <c r="Y285" s="117"/>
      <c r="Z285" s="117"/>
      <c r="AA285" s="117"/>
      <c r="AB285" s="117"/>
      <c r="AC285" s="117"/>
      <c r="AD285" s="117"/>
      <c r="AE285" s="117"/>
      <c r="AF285" s="117"/>
      <c r="AG285" s="117"/>
      <c r="AH285" s="117"/>
      <c r="AI285" s="117"/>
      <c r="AJ285" s="117"/>
      <c r="AK285" s="117"/>
      <c r="AL285" s="117"/>
      <c r="AM285" s="117"/>
      <c r="AN285" s="117"/>
      <c r="AO285" s="117"/>
      <c r="AP285" s="117"/>
      <c r="AQ285" s="117"/>
      <c r="AR285" s="117"/>
      <c r="AS285" s="117"/>
      <c r="AT285" s="117"/>
      <c r="AU285" s="117"/>
      <c r="AV285" s="117"/>
      <c r="AW285" s="117"/>
      <c r="AX285" s="117"/>
      <c r="AY285" s="117"/>
      <c r="AZ285" s="117"/>
      <c r="BA285" s="117"/>
      <c r="BB285" s="117"/>
      <c r="BC285" s="117"/>
      <c r="BD285" s="117"/>
      <c r="BE285" s="117"/>
      <c r="BF285" s="117"/>
      <c r="BG285" s="117"/>
    </row>
    <row r="286" spans="1:59" x14ac:dyDescent="0.3">
      <c r="A286" s="139" t="s">
        <v>765</v>
      </c>
      <c r="B286" s="41" t="s">
        <v>881</v>
      </c>
      <c r="C286" s="152">
        <v>4.8099999999999996</v>
      </c>
      <c r="D286" s="152">
        <v>4812.01</v>
      </c>
      <c r="E286" s="152"/>
      <c r="F286" s="152"/>
      <c r="G286" s="117"/>
      <c r="H286" s="117"/>
      <c r="I286" s="117"/>
      <c r="J286" s="117"/>
      <c r="K286" s="117"/>
      <c r="L286" s="117"/>
      <c r="M286" s="117"/>
      <c r="N286" s="117"/>
      <c r="O286" s="117"/>
      <c r="P286" s="117"/>
      <c r="Q286" s="117"/>
      <c r="R286" s="117"/>
      <c r="S286" s="117"/>
      <c r="T286" s="117"/>
      <c r="U286" s="117"/>
      <c r="V286" s="117"/>
      <c r="W286" s="117"/>
      <c r="X286" s="117"/>
      <c r="Y286" s="117"/>
      <c r="Z286" s="117"/>
      <c r="AA286" s="117"/>
      <c r="AB286" s="117"/>
      <c r="AC286" s="117"/>
      <c r="AD286" s="117"/>
      <c r="AE286" s="117"/>
      <c r="AF286" s="117"/>
      <c r="AG286" s="117"/>
      <c r="AH286" s="117"/>
      <c r="AI286" s="117"/>
      <c r="AJ286" s="117"/>
      <c r="AK286" s="117"/>
      <c r="AL286" s="117"/>
      <c r="AM286" s="117"/>
      <c r="AN286" s="117"/>
      <c r="AO286" s="117"/>
      <c r="AP286" s="117"/>
      <c r="AQ286" s="117"/>
      <c r="AR286" s="117"/>
      <c r="AS286" s="117"/>
      <c r="AT286" s="117"/>
      <c r="AU286" s="117"/>
      <c r="AV286" s="117"/>
      <c r="AW286" s="117"/>
      <c r="AX286" s="117"/>
      <c r="AY286" s="117"/>
      <c r="AZ286" s="117"/>
      <c r="BA286" s="117"/>
      <c r="BB286" s="117"/>
      <c r="BC286" s="117"/>
      <c r="BD286" s="117"/>
      <c r="BE286" s="117"/>
      <c r="BF286" s="117"/>
      <c r="BG286" s="117"/>
    </row>
    <row r="287" spans="1:59" ht="37.5" x14ac:dyDescent="0.3">
      <c r="A287" s="139" t="s">
        <v>553</v>
      </c>
      <c r="B287" s="138" t="s">
        <v>984</v>
      </c>
      <c r="C287" s="152">
        <v>-19.57</v>
      </c>
      <c r="D287" s="152">
        <v>-19573</v>
      </c>
      <c r="E287" s="152"/>
      <c r="F287" s="152"/>
      <c r="G287" s="117"/>
      <c r="H287" s="117"/>
      <c r="I287" s="117"/>
      <c r="J287" s="117"/>
      <c r="K287" s="117"/>
      <c r="L287" s="117"/>
      <c r="M287" s="117"/>
      <c r="N287" s="117"/>
      <c r="O287" s="117"/>
      <c r="P287" s="117"/>
      <c r="Q287" s="117"/>
      <c r="R287" s="117"/>
      <c r="S287" s="117"/>
      <c r="T287" s="117"/>
      <c r="U287" s="117"/>
      <c r="V287" s="117"/>
      <c r="W287" s="117"/>
      <c r="X287" s="117"/>
      <c r="Y287" s="117"/>
      <c r="Z287" s="117"/>
      <c r="AA287" s="117"/>
      <c r="AB287" s="117"/>
      <c r="AC287" s="117"/>
      <c r="AD287" s="117"/>
      <c r="AE287" s="117"/>
      <c r="AF287" s="117"/>
      <c r="AG287" s="117"/>
      <c r="AH287" s="117"/>
      <c r="AI287" s="117"/>
      <c r="AJ287" s="117"/>
      <c r="AK287" s="117"/>
      <c r="AL287" s="117"/>
      <c r="AM287" s="117"/>
      <c r="AN287" s="117"/>
      <c r="AO287" s="117"/>
      <c r="AP287" s="117"/>
      <c r="AQ287" s="117"/>
      <c r="AR287" s="117"/>
      <c r="AS287" s="117"/>
      <c r="AT287" s="117"/>
      <c r="AU287" s="117"/>
      <c r="AV287" s="117"/>
      <c r="AW287" s="117"/>
      <c r="AX287" s="117"/>
      <c r="AY287" s="117"/>
      <c r="AZ287" s="117"/>
      <c r="BA287" s="117"/>
      <c r="BB287" s="117"/>
      <c r="BC287" s="117"/>
      <c r="BD287" s="117"/>
      <c r="BE287" s="117"/>
      <c r="BF287" s="117"/>
      <c r="BG287" s="117"/>
    </row>
    <row r="288" spans="1:59" x14ac:dyDescent="0.3">
      <c r="A288" s="139" t="s">
        <v>625</v>
      </c>
      <c r="B288" s="138" t="s">
        <v>985</v>
      </c>
      <c r="C288" s="152">
        <v>19.57</v>
      </c>
      <c r="D288" s="152">
        <v>19573</v>
      </c>
      <c r="E288" s="152"/>
      <c r="F288" s="152"/>
      <c r="G288" s="117"/>
      <c r="H288" s="117"/>
      <c r="I288" s="117"/>
      <c r="J288" s="117"/>
      <c r="K288" s="117"/>
      <c r="L288" s="117"/>
      <c r="M288" s="117"/>
      <c r="N288" s="117"/>
      <c r="O288" s="117"/>
      <c r="P288" s="117"/>
      <c r="Q288" s="117"/>
      <c r="R288" s="117"/>
      <c r="S288" s="117"/>
      <c r="T288" s="117"/>
      <c r="U288" s="117"/>
      <c r="V288" s="117"/>
      <c r="W288" s="117"/>
      <c r="X288" s="117"/>
      <c r="Y288" s="117"/>
      <c r="Z288" s="117"/>
      <c r="AA288" s="117"/>
      <c r="AB288" s="117"/>
      <c r="AC288" s="117"/>
      <c r="AD288" s="117"/>
      <c r="AE288" s="117"/>
      <c r="AF288" s="117"/>
      <c r="AG288" s="117"/>
      <c r="AH288" s="117"/>
      <c r="AI288" s="117"/>
      <c r="AJ288" s="117"/>
      <c r="AK288" s="117"/>
      <c r="AL288" s="117"/>
      <c r="AM288" s="117"/>
      <c r="AN288" s="117"/>
      <c r="AO288" s="117"/>
      <c r="AP288" s="117"/>
      <c r="AQ288" s="117"/>
      <c r="AR288" s="117"/>
      <c r="AS288" s="117"/>
      <c r="AT288" s="117"/>
      <c r="AU288" s="117"/>
      <c r="AV288" s="117"/>
      <c r="AW288" s="117"/>
      <c r="AX288" s="117"/>
      <c r="AY288" s="117"/>
      <c r="AZ288" s="117"/>
      <c r="BA288" s="117"/>
      <c r="BB288" s="117"/>
      <c r="BC288" s="117"/>
      <c r="BD288" s="117"/>
      <c r="BE288" s="117"/>
      <c r="BF288" s="117"/>
      <c r="BG288" s="117"/>
    </row>
    <row r="289" spans="1:59" x14ac:dyDescent="0.3">
      <c r="A289" s="139" t="s">
        <v>766</v>
      </c>
      <c r="B289" s="138" t="s">
        <v>988</v>
      </c>
      <c r="C289" s="152">
        <v>11.08</v>
      </c>
      <c r="D289" s="152">
        <v>11080</v>
      </c>
      <c r="E289" s="152"/>
      <c r="F289" s="152"/>
      <c r="G289" s="117"/>
      <c r="H289" s="117"/>
      <c r="I289" s="117"/>
      <c r="J289" s="117"/>
      <c r="K289" s="117"/>
      <c r="L289" s="117"/>
      <c r="M289" s="117"/>
      <c r="N289" s="117"/>
      <c r="O289" s="117"/>
      <c r="P289" s="117"/>
      <c r="Q289" s="117"/>
      <c r="R289" s="117"/>
      <c r="S289" s="117"/>
      <c r="T289" s="117"/>
      <c r="U289" s="117"/>
      <c r="V289" s="117"/>
      <c r="W289" s="117"/>
      <c r="X289" s="117"/>
      <c r="Y289" s="117"/>
      <c r="Z289" s="117"/>
      <c r="AA289" s="117"/>
      <c r="AB289" s="117"/>
      <c r="AC289" s="117"/>
      <c r="AD289" s="117"/>
      <c r="AE289" s="117"/>
      <c r="AF289" s="117"/>
      <c r="AG289" s="117"/>
      <c r="AH289" s="117"/>
      <c r="AI289" s="117"/>
      <c r="AJ289" s="117"/>
      <c r="AK289" s="117"/>
      <c r="AL289" s="117"/>
      <c r="AM289" s="117"/>
      <c r="AN289" s="117"/>
      <c r="AO289" s="117"/>
      <c r="AP289" s="117"/>
      <c r="AQ289" s="117"/>
      <c r="AR289" s="117"/>
      <c r="AS289" s="117"/>
      <c r="AT289" s="117"/>
      <c r="AU289" s="117"/>
      <c r="AV289" s="117"/>
      <c r="AW289" s="117"/>
      <c r="AX289" s="117"/>
      <c r="AY289" s="117"/>
      <c r="AZ289" s="117"/>
      <c r="BA289" s="117"/>
      <c r="BB289" s="117"/>
      <c r="BC289" s="117"/>
      <c r="BD289" s="117"/>
      <c r="BE289" s="117"/>
      <c r="BF289" s="117"/>
      <c r="BG289" s="117"/>
    </row>
    <row r="290" spans="1:59" x14ac:dyDescent="0.3">
      <c r="A290" s="139" t="s">
        <v>767</v>
      </c>
      <c r="B290" s="138" t="s">
        <v>987</v>
      </c>
      <c r="C290" s="152"/>
      <c r="D290" s="152">
        <v>0.03</v>
      </c>
      <c r="E290" s="152"/>
      <c r="F290" s="152"/>
      <c r="G290" s="117"/>
      <c r="H290" s="117"/>
      <c r="I290" s="117"/>
      <c r="J290" s="117"/>
      <c r="K290" s="117"/>
      <c r="L290" s="117"/>
      <c r="M290" s="117"/>
      <c r="N290" s="117"/>
      <c r="O290" s="117"/>
      <c r="P290" s="117"/>
      <c r="Q290" s="117"/>
      <c r="R290" s="117"/>
      <c r="S290" s="117"/>
      <c r="T290" s="117"/>
      <c r="U290" s="117"/>
      <c r="V290" s="117"/>
      <c r="W290" s="117"/>
      <c r="X290" s="117"/>
      <c r="Y290" s="117"/>
      <c r="Z290" s="117"/>
      <c r="AA290" s="117"/>
      <c r="AB290" s="117"/>
      <c r="AC290" s="117"/>
      <c r="AD290" s="117"/>
      <c r="AE290" s="117"/>
      <c r="AF290" s="117"/>
      <c r="AG290" s="117"/>
      <c r="AH290" s="117"/>
      <c r="AI290" s="117"/>
      <c r="AJ290" s="117"/>
      <c r="AK290" s="117"/>
      <c r="AL290" s="117"/>
      <c r="AM290" s="117"/>
      <c r="AN290" s="117"/>
      <c r="AO290" s="117"/>
      <c r="AP290" s="117"/>
      <c r="AQ290" s="117"/>
      <c r="AR290" s="117"/>
      <c r="AS290" s="117"/>
      <c r="AT290" s="117"/>
      <c r="AU290" s="117"/>
      <c r="AV290" s="117"/>
      <c r="AW290" s="117"/>
      <c r="AX290" s="117"/>
      <c r="AY290" s="117"/>
      <c r="AZ290" s="117"/>
      <c r="BA290" s="117"/>
      <c r="BB290" s="117"/>
      <c r="BC290" s="117"/>
      <c r="BD290" s="117"/>
      <c r="BE290" s="117"/>
      <c r="BF290" s="117"/>
      <c r="BG290" s="117"/>
    </row>
    <row r="291" spans="1:59" x14ac:dyDescent="0.3">
      <c r="A291" s="139" t="s">
        <v>768</v>
      </c>
      <c r="B291" s="138" t="s">
        <v>986</v>
      </c>
      <c r="C291" s="152"/>
      <c r="D291" s="152">
        <v>-0.03</v>
      </c>
      <c r="E291" s="152"/>
      <c r="F291" s="152"/>
      <c r="G291" s="117"/>
      <c r="H291" s="117"/>
      <c r="I291" s="117"/>
      <c r="J291" s="117"/>
      <c r="K291" s="117"/>
      <c r="L291" s="117"/>
      <c r="M291" s="117"/>
      <c r="N291" s="117"/>
      <c r="O291" s="117"/>
      <c r="P291" s="117"/>
      <c r="Q291" s="117"/>
      <c r="R291" s="117"/>
      <c r="S291" s="117"/>
      <c r="T291" s="117"/>
      <c r="U291" s="117"/>
      <c r="V291" s="117"/>
      <c r="W291" s="117"/>
      <c r="X291" s="117"/>
      <c r="Y291" s="117"/>
      <c r="Z291" s="117"/>
      <c r="AA291" s="117"/>
      <c r="AB291" s="117"/>
      <c r="AC291" s="117"/>
      <c r="AD291" s="117"/>
      <c r="AE291" s="117"/>
      <c r="AF291" s="117"/>
      <c r="AG291" s="117"/>
      <c r="AH291" s="117"/>
      <c r="AI291" s="117"/>
      <c r="AJ291" s="117"/>
      <c r="AK291" s="117"/>
      <c r="AL291" s="117"/>
      <c r="AM291" s="117"/>
      <c r="AN291" s="117"/>
      <c r="AO291" s="117"/>
      <c r="AP291" s="117"/>
      <c r="AQ291" s="117"/>
      <c r="AR291" s="117"/>
      <c r="AS291" s="117"/>
      <c r="AT291" s="117"/>
      <c r="AU291" s="117"/>
      <c r="AV291" s="117"/>
      <c r="AW291" s="117"/>
      <c r="AX291" s="117"/>
      <c r="AY291" s="117"/>
      <c r="AZ291" s="117"/>
      <c r="BA291" s="117"/>
      <c r="BB291" s="117"/>
      <c r="BC291" s="117"/>
      <c r="BD291" s="117"/>
      <c r="BE291" s="117"/>
      <c r="BF291" s="117"/>
      <c r="BG291" s="117"/>
    </row>
    <row r="292" spans="1:59" x14ac:dyDescent="0.3">
      <c r="A292" s="139" t="s">
        <v>769</v>
      </c>
      <c r="B292" s="41" t="s">
        <v>881</v>
      </c>
      <c r="C292" s="152">
        <v>147.52000000000001</v>
      </c>
      <c r="D292" s="152">
        <v>147519.54</v>
      </c>
      <c r="E292" s="152"/>
      <c r="F292" s="152"/>
      <c r="G292" s="117"/>
      <c r="H292" s="117"/>
      <c r="I292" s="117"/>
      <c r="J292" s="117"/>
      <c r="K292" s="117"/>
      <c r="L292" s="117"/>
      <c r="M292" s="117"/>
      <c r="N292" s="117"/>
      <c r="O292" s="117"/>
      <c r="P292" s="117"/>
      <c r="Q292" s="117"/>
      <c r="R292" s="117"/>
      <c r="S292" s="117"/>
      <c r="T292" s="117"/>
      <c r="U292" s="117"/>
      <c r="V292" s="117"/>
      <c r="W292" s="117"/>
      <c r="X292" s="117"/>
      <c r="Y292" s="117"/>
      <c r="Z292" s="117"/>
      <c r="AA292" s="117"/>
      <c r="AB292" s="117"/>
      <c r="AC292" s="117"/>
      <c r="AD292" s="117"/>
      <c r="AE292" s="117"/>
      <c r="AF292" s="117"/>
      <c r="AG292" s="117"/>
      <c r="AH292" s="117"/>
      <c r="AI292" s="117"/>
      <c r="AJ292" s="117"/>
      <c r="AK292" s="117"/>
      <c r="AL292" s="117"/>
      <c r="AM292" s="117"/>
      <c r="AN292" s="117"/>
      <c r="AO292" s="117"/>
      <c r="AP292" s="117"/>
      <c r="AQ292" s="117"/>
      <c r="AR292" s="117"/>
      <c r="AS292" s="117"/>
      <c r="AT292" s="117"/>
      <c r="AU292" s="117"/>
      <c r="AV292" s="117"/>
      <c r="AW292" s="117"/>
      <c r="AX292" s="117"/>
      <c r="AY292" s="117"/>
      <c r="AZ292" s="117"/>
      <c r="BA292" s="117"/>
      <c r="BB292" s="117"/>
      <c r="BC292" s="117"/>
      <c r="BD292" s="117"/>
      <c r="BE292" s="117"/>
      <c r="BF292" s="117"/>
      <c r="BG292" s="117"/>
    </row>
    <row r="293" spans="1:59" x14ac:dyDescent="0.3">
      <c r="A293" s="139" t="s">
        <v>770</v>
      </c>
      <c r="B293" s="41" t="s">
        <v>881</v>
      </c>
      <c r="C293" s="152">
        <v>175.28</v>
      </c>
      <c r="D293" s="152">
        <v>175275.74</v>
      </c>
      <c r="E293" s="152"/>
      <c r="F293" s="152"/>
      <c r="G293" s="117"/>
      <c r="H293" s="117"/>
      <c r="I293" s="117"/>
      <c r="J293" s="117"/>
      <c r="K293" s="117"/>
      <c r="L293" s="117"/>
      <c r="M293" s="117"/>
      <c r="N293" s="117"/>
      <c r="O293" s="117"/>
      <c r="P293" s="117"/>
      <c r="Q293" s="117"/>
      <c r="R293" s="117"/>
      <c r="S293" s="117"/>
      <c r="T293" s="117"/>
      <c r="U293" s="117"/>
      <c r="V293" s="117"/>
      <c r="W293" s="117"/>
      <c r="X293" s="117"/>
      <c r="Y293" s="117"/>
      <c r="Z293" s="117"/>
      <c r="AA293" s="117"/>
      <c r="AB293" s="117"/>
      <c r="AC293" s="117"/>
      <c r="AD293" s="117"/>
      <c r="AE293" s="117"/>
      <c r="AF293" s="117"/>
      <c r="AG293" s="117"/>
      <c r="AH293" s="117"/>
      <c r="AI293" s="117"/>
      <c r="AJ293" s="117"/>
      <c r="AK293" s="117"/>
      <c r="AL293" s="117"/>
      <c r="AM293" s="117"/>
      <c r="AN293" s="117"/>
      <c r="AO293" s="117"/>
      <c r="AP293" s="117"/>
      <c r="AQ293" s="117"/>
      <c r="AR293" s="117"/>
      <c r="AS293" s="117"/>
      <c r="AT293" s="117"/>
      <c r="AU293" s="117"/>
      <c r="AV293" s="117"/>
      <c r="AW293" s="117"/>
      <c r="AX293" s="117"/>
      <c r="AY293" s="117"/>
      <c r="AZ293" s="117"/>
      <c r="BA293" s="117"/>
      <c r="BB293" s="117"/>
      <c r="BC293" s="117"/>
      <c r="BD293" s="117"/>
      <c r="BE293" s="117"/>
      <c r="BF293" s="117"/>
      <c r="BG293" s="117"/>
    </row>
    <row r="294" spans="1:59" x14ac:dyDescent="0.3">
      <c r="A294" s="139" t="s">
        <v>770</v>
      </c>
      <c r="B294" s="138" t="s">
        <v>691</v>
      </c>
      <c r="C294" s="152">
        <v>1.5</v>
      </c>
      <c r="D294" s="152">
        <v>1500</v>
      </c>
      <c r="E294" s="152"/>
      <c r="F294" s="152"/>
      <c r="G294" s="117"/>
      <c r="H294" s="117"/>
      <c r="I294" s="117"/>
      <c r="J294" s="117"/>
      <c r="K294" s="117"/>
      <c r="L294" s="117"/>
      <c r="M294" s="117"/>
      <c r="N294" s="117"/>
      <c r="O294" s="117"/>
      <c r="P294" s="117"/>
      <c r="Q294" s="117"/>
      <c r="R294" s="117"/>
      <c r="S294" s="117"/>
      <c r="T294" s="117"/>
      <c r="U294" s="117"/>
      <c r="V294" s="117"/>
      <c r="W294" s="117"/>
      <c r="X294" s="117"/>
      <c r="Y294" s="117"/>
      <c r="Z294" s="117"/>
      <c r="AA294" s="117"/>
      <c r="AB294" s="117"/>
      <c r="AC294" s="117"/>
      <c r="AD294" s="117"/>
      <c r="AE294" s="117"/>
      <c r="AF294" s="117"/>
      <c r="AG294" s="117"/>
      <c r="AH294" s="117"/>
      <c r="AI294" s="117"/>
      <c r="AJ294" s="117"/>
      <c r="AK294" s="117"/>
      <c r="AL294" s="117"/>
      <c r="AM294" s="117"/>
      <c r="AN294" s="117"/>
      <c r="AO294" s="117"/>
      <c r="AP294" s="117"/>
      <c r="AQ294" s="117"/>
      <c r="AR294" s="117"/>
      <c r="AS294" s="117"/>
      <c r="AT294" s="117"/>
      <c r="AU294" s="117"/>
      <c r="AV294" s="117"/>
      <c r="AW294" s="117"/>
      <c r="AX294" s="117"/>
      <c r="AY294" s="117"/>
      <c r="AZ294" s="117"/>
      <c r="BA294" s="117"/>
      <c r="BB294" s="117"/>
      <c r="BC294" s="117"/>
      <c r="BD294" s="117"/>
      <c r="BE294" s="117"/>
      <c r="BF294" s="117"/>
      <c r="BG294" s="117"/>
    </row>
    <row r="295" spans="1:59" x14ac:dyDescent="0.3">
      <c r="A295" s="139" t="s">
        <v>771</v>
      </c>
      <c r="B295" s="138" t="s">
        <v>989</v>
      </c>
      <c r="C295" s="152">
        <v>-1.5</v>
      </c>
      <c r="D295" s="152">
        <v>-1500</v>
      </c>
      <c r="E295" s="152"/>
      <c r="F295" s="152"/>
      <c r="G295" s="117"/>
      <c r="H295" s="117"/>
      <c r="I295" s="117"/>
      <c r="J295" s="117"/>
      <c r="K295" s="117"/>
      <c r="L295" s="117"/>
      <c r="M295" s="117"/>
      <c r="N295" s="117"/>
      <c r="O295" s="117"/>
      <c r="P295" s="117"/>
      <c r="Q295" s="117"/>
      <c r="R295" s="117"/>
      <c r="S295" s="117"/>
      <c r="T295" s="117"/>
      <c r="U295" s="117"/>
      <c r="V295" s="117"/>
      <c r="W295" s="117"/>
      <c r="X295" s="117"/>
      <c r="Y295" s="117"/>
      <c r="Z295" s="117"/>
      <c r="AA295" s="117"/>
      <c r="AB295" s="117"/>
      <c r="AC295" s="117"/>
      <c r="AD295" s="117"/>
      <c r="AE295" s="117"/>
      <c r="AF295" s="117"/>
      <c r="AG295" s="117"/>
      <c r="AH295" s="117"/>
      <c r="AI295" s="117"/>
      <c r="AJ295" s="117"/>
      <c r="AK295" s="117"/>
      <c r="AL295" s="117"/>
      <c r="AM295" s="117"/>
      <c r="AN295" s="117"/>
      <c r="AO295" s="117"/>
      <c r="AP295" s="117"/>
      <c r="AQ295" s="117"/>
      <c r="AR295" s="117"/>
      <c r="AS295" s="117"/>
      <c r="AT295" s="117"/>
      <c r="AU295" s="117"/>
      <c r="AV295" s="117"/>
      <c r="AW295" s="117"/>
      <c r="AX295" s="117"/>
      <c r="AY295" s="117"/>
      <c r="AZ295" s="117"/>
      <c r="BA295" s="117"/>
      <c r="BB295" s="117"/>
      <c r="BC295" s="117"/>
      <c r="BD295" s="117"/>
      <c r="BE295" s="117"/>
      <c r="BF295" s="117"/>
      <c r="BG295" s="117"/>
    </row>
    <row r="296" spans="1:59" ht="37.5" x14ac:dyDescent="0.3">
      <c r="A296" s="139" t="s">
        <v>772</v>
      </c>
      <c r="B296" s="138" t="s">
        <v>991</v>
      </c>
      <c r="C296" s="152">
        <v>40</v>
      </c>
      <c r="D296" s="152">
        <v>40000</v>
      </c>
      <c r="E296" s="152"/>
      <c r="F296" s="152"/>
      <c r="G296" s="117"/>
      <c r="H296" s="117"/>
      <c r="I296" s="117"/>
      <c r="J296" s="117"/>
      <c r="K296" s="117"/>
      <c r="L296" s="117"/>
      <c r="M296" s="117"/>
      <c r="N296" s="117"/>
      <c r="O296" s="117"/>
      <c r="P296" s="117"/>
      <c r="Q296" s="117"/>
      <c r="R296" s="117"/>
      <c r="S296" s="117"/>
      <c r="T296" s="117"/>
      <c r="U296" s="117"/>
      <c r="V296" s="117"/>
      <c r="W296" s="117"/>
      <c r="X296" s="117"/>
      <c r="Y296" s="117"/>
      <c r="Z296" s="117"/>
      <c r="AA296" s="117"/>
      <c r="AB296" s="117"/>
      <c r="AC296" s="117"/>
      <c r="AD296" s="117"/>
      <c r="AE296" s="117"/>
      <c r="AF296" s="117"/>
      <c r="AG296" s="117"/>
      <c r="AH296" s="117"/>
      <c r="AI296" s="117"/>
      <c r="AJ296" s="117"/>
      <c r="AK296" s="117"/>
      <c r="AL296" s="117"/>
      <c r="AM296" s="117"/>
      <c r="AN296" s="117"/>
      <c r="AO296" s="117"/>
      <c r="AP296" s="117"/>
      <c r="AQ296" s="117"/>
      <c r="AR296" s="117"/>
      <c r="AS296" s="117"/>
      <c r="AT296" s="117"/>
      <c r="AU296" s="117"/>
      <c r="AV296" s="117"/>
      <c r="AW296" s="117"/>
      <c r="AX296" s="117"/>
      <c r="AY296" s="117"/>
      <c r="AZ296" s="117"/>
      <c r="BA296" s="117"/>
      <c r="BB296" s="117"/>
      <c r="BC296" s="117"/>
      <c r="BD296" s="117"/>
      <c r="BE296" s="117"/>
      <c r="BF296" s="117"/>
      <c r="BG296" s="117"/>
    </row>
    <row r="297" spans="1:59" x14ac:dyDescent="0.3">
      <c r="A297" s="139" t="s">
        <v>773</v>
      </c>
      <c r="B297" s="138" t="s">
        <v>990</v>
      </c>
      <c r="C297" s="152">
        <v>-40</v>
      </c>
      <c r="D297" s="152">
        <v>-40000</v>
      </c>
      <c r="E297" s="152"/>
      <c r="F297" s="152"/>
      <c r="G297" s="117"/>
      <c r="H297" s="117"/>
      <c r="I297" s="117"/>
      <c r="J297" s="117"/>
      <c r="K297" s="117"/>
      <c r="L297" s="117"/>
      <c r="M297" s="117"/>
      <c r="N297" s="117"/>
      <c r="O297" s="117"/>
      <c r="P297" s="117"/>
      <c r="Q297" s="117"/>
      <c r="R297" s="117"/>
      <c r="S297" s="117"/>
      <c r="T297" s="117"/>
      <c r="U297" s="117"/>
      <c r="V297" s="117"/>
      <c r="W297" s="117"/>
      <c r="X297" s="117"/>
      <c r="Y297" s="117"/>
      <c r="Z297" s="117"/>
      <c r="AA297" s="117"/>
      <c r="AB297" s="117"/>
      <c r="AC297" s="117"/>
      <c r="AD297" s="117"/>
      <c r="AE297" s="117"/>
      <c r="AF297" s="117"/>
      <c r="AG297" s="117"/>
      <c r="AH297" s="117"/>
      <c r="AI297" s="117"/>
      <c r="AJ297" s="117"/>
      <c r="AK297" s="117"/>
      <c r="AL297" s="117"/>
      <c r="AM297" s="117"/>
      <c r="AN297" s="117"/>
      <c r="AO297" s="117"/>
      <c r="AP297" s="117"/>
      <c r="AQ297" s="117"/>
      <c r="AR297" s="117"/>
      <c r="AS297" s="117"/>
      <c r="AT297" s="117"/>
      <c r="AU297" s="117"/>
      <c r="AV297" s="117"/>
      <c r="AW297" s="117"/>
      <c r="AX297" s="117"/>
      <c r="AY297" s="117"/>
      <c r="AZ297" s="117"/>
      <c r="BA297" s="117"/>
      <c r="BB297" s="117"/>
      <c r="BC297" s="117"/>
      <c r="BD297" s="117"/>
      <c r="BE297" s="117"/>
      <c r="BF297" s="117"/>
      <c r="BG297" s="117"/>
    </row>
    <row r="298" spans="1:59" ht="37.5" x14ac:dyDescent="0.3">
      <c r="A298" s="139" t="s">
        <v>869</v>
      </c>
      <c r="B298" s="138" t="s">
        <v>870</v>
      </c>
      <c r="C298" s="141">
        <v>67</v>
      </c>
      <c r="D298" s="141">
        <v>67000</v>
      </c>
      <c r="E298" s="141"/>
      <c r="F298" s="141"/>
      <c r="G298" s="117"/>
      <c r="H298" s="117"/>
      <c r="I298" s="117"/>
      <c r="J298" s="117"/>
      <c r="K298" s="117"/>
      <c r="L298" s="117"/>
      <c r="M298" s="117"/>
      <c r="N298" s="117"/>
      <c r="O298" s="117"/>
      <c r="P298" s="117"/>
      <c r="Q298" s="117"/>
      <c r="R298" s="117"/>
      <c r="S298" s="117"/>
      <c r="T298" s="117"/>
      <c r="U298" s="117"/>
      <c r="V298" s="117"/>
      <c r="W298" s="117"/>
      <c r="X298" s="117"/>
      <c r="Y298" s="117"/>
      <c r="Z298" s="117"/>
      <c r="AA298" s="117"/>
      <c r="AB298" s="117"/>
      <c r="AC298" s="117"/>
      <c r="AD298" s="117"/>
      <c r="AE298" s="117"/>
      <c r="AF298" s="117"/>
      <c r="AG298" s="117"/>
      <c r="AH298" s="117"/>
      <c r="AI298" s="117"/>
      <c r="AJ298" s="117"/>
      <c r="AK298" s="117"/>
      <c r="AL298" s="117"/>
      <c r="AM298" s="117"/>
      <c r="AN298" s="117"/>
      <c r="AO298" s="117"/>
      <c r="AP298" s="117"/>
      <c r="AQ298" s="117"/>
      <c r="AR298" s="117"/>
      <c r="AS298" s="117"/>
      <c r="AT298" s="117"/>
      <c r="AU298" s="117"/>
      <c r="AV298" s="117"/>
      <c r="AW298" s="117"/>
      <c r="AX298" s="117"/>
      <c r="AY298" s="117"/>
      <c r="AZ298" s="117"/>
      <c r="BA298" s="117"/>
      <c r="BB298" s="117"/>
      <c r="BC298" s="117"/>
      <c r="BD298" s="117"/>
      <c r="BE298" s="117"/>
      <c r="BF298" s="117"/>
      <c r="BG298" s="117"/>
    </row>
    <row r="299" spans="1:59" ht="37.5" x14ac:dyDescent="0.3">
      <c r="A299" s="139" t="s">
        <v>673</v>
      </c>
      <c r="B299" s="138" t="s">
        <v>904</v>
      </c>
      <c r="C299" s="141">
        <v>3079</v>
      </c>
      <c r="D299" s="141">
        <v>3079000</v>
      </c>
      <c r="E299" s="141"/>
      <c r="F299" s="141"/>
      <c r="G299" s="117"/>
      <c r="H299" s="117"/>
      <c r="I299" s="117"/>
      <c r="J299" s="117"/>
      <c r="K299" s="117"/>
      <c r="L299" s="117"/>
      <c r="M299" s="117"/>
      <c r="N299" s="117"/>
      <c r="O299" s="117"/>
      <c r="P299" s="117"/>
      <c r="Q299" s="117"/>
      <c r="R299" s="117"/>
      <c r="S299" s="117"/>
      <c r="T299" s="117"/>
      <c r="U299" s="117"/>
      <c r="V299" s="117"/>
      <c r="W299" s="117"/>
      <c r="X299" s="117"/>
      <c r="Y299" s="117"/>
      <c r="Z299" s="117"/>
      <c r="AA299" s="117"/>
      <c r="AB299" s="117"/>
      <c r="AC299" s="117"/>
      <c r="AD299" s="117"/>
      <c r="AE299" s="117"/>
      <c r="AF299" s="117"/>
      <c r="AG299" s="117"/>
      <c r="AH299" s="117"/>
      <c r="AI299" s="117"/>
      <c r="AJ299" s="117"/>
      <c r="AK299" s="117"/>
      <c r="AL299" s="117"/>
      <c r="AM299" s="117"/>
      <c r="AN299" s="117"/>
      <c r="AO299" s="117"/>
      <c r="AP299" s="117"/>
      <c r="AQ299" s="117"/>
      <c r="AR299" s="117"/>
      <c r="AS299" s="117"/>
      <c r="AT299" s="117"/>
      <c r="AU299" s="117"/>
      <c r="AV299" s="117"/>
      <c r="AW299" s="117"/>
      <c r="AX299" s="117"/>
      <c r="AY299" s="117"/>
      <c r="AZ299" s="117"/>
      <c r="BA299" s="117"/>
      <c r="BB299" s="117"/>
      <c r="BC299" s="117"/>
      <c r="BD299" s="117"/>
      <c r="BE299" s="117"/>
      <c r="BF299" s="117"/>
      <c r="BG299" s="117"/>
    </row>
    <row r="300" spans="1:59" x14ac:dyDescent="0.3">
      <c r="A300" s="139" t="s">
        <v>905</v>
      </c>
      <c r="B300" s="138" t="s">
        <v>906</v>
      </c>
      <c r="C300" s="141">
        <v>-3079</v>
      </c>
      <c r="D300" s="141">
        <v>-3079000</v>
      </c>
      <c r="E300" s="141"/>
      <c r="F300" s="141"/>
      <c r="G300" s="117"/>
      <c r="H300" s="117"/>
      <c r="I300" s="117"/>
      <c r="J300" s="117"/>
      <c r="K300" s="117"/>
      <c r="L300" s="117"/>
      <c r="M300" s="117"/>
      <c r="N300" s="117"/>
      <c r="O300" s="117"/>
      <c r="P300" s="117"/>
      <c r="Q300" s="117"/>
      <c r="R300" s="117"/>
      <c r="S300" s="117"/>
      <c r="T300" s="117"/>
      <c r="U300" s="117"/>
      <c r="V300" s="117"/>
      <c r="W300" s="117"/>
      <c r="X300" s="117"/>
      <c r="Y300" s="117"/>
      <c r="Z300" s="117"/>
      <c r="AA300" s="117"/>
      <c r="AB300" s="117"/>
      <c r="AC300" s="117"/>
      <c r="AD300" s="117"/>
      <c r="AE300" s="117"/>
      <c r="AF300" s="117"/>
      <c r="AG300" s="117"/>
      <c r="AH300" s="117"/>
      <c r="AI300" s="117"/>
      <c r="AJ300" s="117"/>
      <c r="AK300" s="117"/>
      <c r="AL300" s="117"/>
      <c r="AM300" s="117"/>
      <c r="AN300" s="117"/>
      <c r="AO300" s="117"/>
      <c r="AP300" s="117"/>
      <c r="AQ300" s="117"/>
      <c r="AR300" s="117"/>
      <c r="AS300" s="117"/>
      <c r="AT300" s="117"/>
      <c r="AU300" s="117"/>
      <c r="AV300" s="117"/>
      <c r="AW300" s="117"/>
      <c r="AX300" s="117"/>
      <c r="AY300" s="117"/>
      <c r="AZ300" s="117"/>
      <c r="BA300" s="117"/>
      <c r="BB300" s="117"/>
      <c r="BC300" s="117"/>
      <c r="BD300" s="117"/>
      <c r="BE300" s="117"/>
      <c r="BF300" s="117"/>
      <c r="BG300" s="117"/>
    </row>
    <row r="301" spans="1:59" ht="37.5" x14ac:dyDescent="0.3">
      <c r="A301" s="139" t="s">
        <v>674</v>
      </c>
      <c r="B301" s="138" t="s">
        <v>904</v>
      </c>
      <c r="C301" s="141">
        <v>7949</v>
      </c>
      <c r="D301" s="141">
        <v>7949000</v>
      </c>
      <c r="E301" s="141"/>
      <c r="F301" s="141"/>
      <c r="G301" s="117"/>
      <c r="H301" s="117"/>
      <c r="I301" s="117"/>
      <c r="J301" s="117"/>
      <c r="K301" s="117"/>
      <c r="L301" s="117"/>
      <c r="M301" s="117"/>
      <c r="N301" s="117"/>
      <c r="O301" s="117"/>
      <c r="P301" s="117"/>
      <c r="Q301" s="117"/>
      <c r="R301" s="117"/>
      <c r="S301" s="117"/>
      <c r="T301" s="117"/>
      <c r="U301" s="117"/>
      <c r="V301" s="117"/>
      <c r="W301" s="117"/>
      <c r="X301" s="117"/>
      <c r="Y301" s="117"/>
      <c r="Z301" s="117"/>
      <c r="AA301" s="117"/>
      <c r="AB301" s="117"/>
      <c r="AC301" s="117"/>
      <c r="AD301" s="117"/>
      <c r="AE301" s="117"/>
      <c r="AF301" s="117"/>
      <c r="AG301" s="117"/>
      <c r="AH301" s="117"/>
      <c r="AI301" s="117"/>
      <c r="AJ301" s="117"/>
      <c r="AK301" s="117"/>
      <c r="AL301" s="117"/>
      <c r="AM301" s="117"/>
      <c r="AN301" s="117"/>
      <c r="AO301" s="117"/>
      <c r="AP301" s="117"/>
      <c r="AQ301" s="117"/>
      <c r="AR301" s="117"/>
      <c r="AS301" s="117"/>
      <c r="AT301" s="117"/>
      <c r="AU301" s="117"/>
      <c r="AV301" s="117"/>
      <c r="AW301" s="117"/>
      <c r="AX301" s="117"/>
      <c r="AY301" s="117"/>
      <c r="AZ301" s="117"/>
      <c r="BA301" s="117"/>
      <c r="BB301" s="117"/>
      <c r="BC301" s="117"/>
      <c r="BD301" s="117"/>
      <c r="BE301" s="117"/>
      <c r="BF301" s="117"/>
      <c r="BG301" s="117"/>
    </row>
    <row r="302" spans="1:59" x14ac:dyDescent="0.3">
      <c r="A302" s="139" t="s">
        <v>907</v>
      </c>
      <c r="B302" s="138" t="s">
        <v>906</v>
      </c>
      <c r="C302" s="141">
        <v>-7949</v>
      </c>
      <c r="D302" s="141">
        <v>-7949000</v>
      </c>
      <c r="E302" s="141"/>
      <c r="F302" s="141"/>
      <c r="G302" s="117"/>
      <c r="H302" s="117"/>
      <c r="I302" s="117"/>
      <c r="J302" s="117"/>
      <c r="K302" s="117"/>
      <c r="L302" s="117"/>
      <c r="M302" s="117"/>
      <c r="N302" s="117"/>
      <c r="O302" s="117"/>
      <c r="P302" s="117"/>
      <c r="Q302" s="117"/>
      <c r="R302" s="117"/>
      <c r="S302" s="117"/>
      <c r="T302" s="117"/>
      <c r="U302" s="117"/>
      <c r="V302" s="117"/>
      <c r="W302" s="117"/>
      <c r="X302" s="117"/>
      <c r="Y302" s="117"/>
      <c r="Z302" s="117"/>
      <c r="AA302" s="117"/>
      <c r="AB302" s="117"/>
      <c r="AC302" s="117"/>
      <c r="AD302" s="117"/>
      <c r="AE302" s="117"/>
      <c r="AF302" s="117"/>
      <c r="AG302" s="117"/>
      <c r="AH302" s="117"/>
      <c r="AI302" s="117"/>
      <c r="AJ302" s="117"/>
      <c r="AK302" s="117"/>
      <c r="AL302" s="117"/>
      <c r="AM302" s="117"/>
      <c r="AN302" s="117"/>
      <c r="AO302" s="117"/>
      <c r="AP302" s="117"/>
      <c r="AQ302" s="117"/>
      <c r="AR302" s="117"/>
      <c r="AS302" s="117"/>
      <c r="AT302" s="117"/>
      <c r="AU302" s="117"/>
      <c r="AV302" s="117"/>
      <c r="AW302" s="117"/>
      <c r="AX302" s="117"/>
      <c r="AY302" s="117"/>
      <c r="AZ302" s="117"/>
      <c r="BA302" s="117"/>
      <c r="BB302" s="117"/>
      <c r="BC302" s="117"/>
      <c r="BD302" s="117"/>
      <c r="BE302" s="117"/>
      <c r="BF302" s="117"/>
      <c r="BG302" s="117"/>
    </row>
    <row r="303" spans="1:59" x14ac:dyDescent="0.3">
      <c r="A303" s="185" t="s">
        <v>769</v>
      </c>
      <c r="B303" s="41" t="s">
        <v>881</v>
      </c>
      <c r="C303" s="141">
        <v>172.39</v>
      </c>
      <c r="D303" s="141">
        <v>172390</v>
      </c>
      <c r="E303" s="141"/>
      <c r="F303" s="141"/>
      <c r="G303" s="117"/>
      <c r="H303" s="117"/>
      <c r="I303" s="117"/>
      <c r="J303" s="117"/>
      <c r="K303" s="117"/>
      <c r="L303" s="117"/>
      <c r="M303" s="117"/>
      <c r="N303" s="117"/>
      <c r="O303" s="117"/>
      <c r="P303" s="117"/>
      <c r="Q303" s="117"/>
      <c r="R303" s="117"/>
      <c r="S303" s="117"/>
      <c r="T303" s="117"/>
      <c r="U303" s="117"/>
      <c r="V303" s="117"/>
      <c r="W303" s="117"/>
      <c r="X303" s="117"/>
      <c r="Y303" s="117"/>
      <c r="Z303" s="117"/>
      <c r="AA303" s="117"/>
      <c r="AB303" s="117"/>
      <c r="AC303" s="117"/>
      <c r="AD303" s="117"/>
      <c r="AE303" s="117"/>
      <c r="AF303" s="117"/>
      <c r="AG303" s="117"/>
      <c r="AH303" s="117"/>
      <c r="AI303" s="117"/>
      <c r="AJ303" s="117"/>
      <c r="AK303" s="117"/>
      <c r="AL303" s="117"/>
      <c r="AM303" s="117"/>
      <c r="AN303" s="117"/>
      <c r="AO303" s="117"/>
      <c r="AP303" s="117"/>
      <c r="AQ303" s="117"/>
      <c r="AR303" s="117"/>
      <c r="AS303" s="117"/>
      <c r="AT303" s="117"/>
      <c r="AU303" s="117"/>
      <c r="AV303" s="117"/>
      <c r="AW303" s="117"/>
      <c r="AX303" s="117"/>
      <c r="AY303" s="117"/>
      <c r="AZ303" s="117"/>
      <c r="BA303" s="117"/>
      <c r="BB303" s="117"/>
      <c r="BC303" s="117"/>
      <c r="BD303" s="117"/>
      <c r="BE303" s="117"/>
      <c r="BF303" s="117"/>
      <c r="BG303" s="117"/>
    </row>
    <row r="304" spans="1:59" ht="37.5" x14ac:dyDescent="0.3">
      <c r="A304" s="139" t="s">
        <v>607</v>
      </c>
      <c r="B304" s="140" t="s">
        <v>1040</v>
      </c>
      <c r="C304" s="141">
        <v>1046.99</v>
      </c>
      <c r="D304" s="141">
        <v>1046986.88</v>
      </c>
      <c r="E304" s="141"/>
      <c r="F304" s="141"/>
      <c r="G304" s="117"/>
      <c r="H304" s="117"/>
      <c r="I304" s="117"/>
      <c r="J304" s="117"/>
      <c r="K304" s="117"/>
      <c r="L304" s="117"/>
      <c r="M304" s="117"/>
      <c r="N304" s="117"/>
      <c r="O304" s="117"/>
      <c r="P304" s="117"/>
      <c r="Q304" s="117"/>
      <c r="R304" s="117"/>
      <c r="S304" s="117"/>
      <c r="T304" s="117"/>
      <c r="U304" s="117"/>
      <c r="V304" s="117"/>
      <c r="W304" s="117"/>
      <c r="X304" s="117"/>
      <c r="Y304" s="117"/>
      <c r="Z304" s="117"/>
      <c r="AA304" s="117"/>
      <c r="AB304" s="117"/>
      <c r="AC304" s="117"/>
      <c r="AD304" s="117"/>
      <c r="AE304" s="117"/>
      <c r="AF304" s="117"/>
      <c r="AG304" s="117"/>
      <c r="AH304" s="117"/>
      <c r="AI304" s="117"/>
      <c r="AJ304" s="117"/>
      <c r="AK304" s="117"/>
      <c r="AL304" s="117"/>
      <c r="AM304" s="117"/>
      <c r="AN304" s="117"/>
      <c r="AO304" s="117"/>
      <c r="AP304" s="117"/>
      <c r="AQ304" s="117"/>
      <c r="AR304" s="117"/>
      <c r="AS304" s="117"/>
      <c r="AT304" s="117"/>
      <c r="AU304" s="117"/>
      <c r="AV304" s="117"/>
      <c r="AW304" s="117"/>
      <c r="AX304" s="117"/>
      <c r="AY304" s="117"/>
      <c r="AZ304" s="117"/>
      <c r="BA304" s="117"/>
      <c r="BB304" s="117"/>
      <c r="BC304" s="117"/>
      <c r="BD304" s="117"/>
      <c r="BE304" s="117"/>
      <c r="BF304" s="117"/>
      <c r="BG304" s="117"/>
    </row>
    <row r="305" spans="1:59" ht="37.5" x14ac:dyDescent="0.3">
      <c r="A305" s="139" t="s">
        <v>764</v>
      </c>
      <c r="B305" s="140" t="s">
        <v>1029</v>
      </c>
      <c r="C305" s="141">
        <v>523.49</v>
      </c>
      <c r="D305" s="141">
        <v>523493.44</v>
      </c>
      <c r="E305" s="141"/>
      <c r="F305" s="141"/>
      <c r="G305" s="117"/>
      <c r="H305" s="117"/>
      <c r="I305" s="117"/>
      <c r="J305" s="117"/>
      <c r="K305" s="117"/>
      <c r="L305" s="117"/>
      <c r="M305" s="117"/>
      <c r="N305" s="117"/>
      <c r="O305" s="117"/>
      <c r="P305" s="117"/>
      <c r="Q305" s="117"/>
      <c r="R305" s="117"/>
      <c r="S305" s="117"/>
      <c r="T305" s="117"/>
      <c r="U305" s="117"/>
      <c r="V305" s="117"/>
      <c r="W305" s="117"/>
      <c r="X305" s="117"/>
      <c r="Y305" s="117"/>
      <c r="Z305" s="117"/>
      <c r="AA305" s="117"/>
      <c r="AB305" s="117"/>
      <c r="AC305" s="117"/>
      <c r="AD305" s="117"/>
      <c r="AE305" s="117"/>
      <c r="AF305" s="117"/>
      <c r="AG305" s="117"/>
      <c r="AH305" s="117"/>
      <c r="AI305" s="117"/>
      <c r="AJ305" s="117"/>
      <c r="AK305" s="117"/>
      <c r="AL305" s="117"/>
      <c r="AM305" s="117"/>
      <c r="AN305" s="117"/>
      <c r="AO305" s="117"/>
      <c r="AP305" s="117"/>
      <c r="AQ305" s="117"/>
      <c r="AR305" s="117"/>
      <c r="AS305" s="117"/>
      <c r="AT305" s="117"/>
      <c r="AU305" s="117"/>
      <c r="AV305" s="117"/>
      <c r="AW305" s="117"/>
      <c r="AX305" s="117"/>
      <c r="AY305" s="117"/>
      <c r="AZ305" s="117"/>
      <c r="BA305" s="117"/>
      <c r="BB305" s="117"/>
      <c r="BC305" s="117"/>
      <c r="BD305" s="117"/>
      <c r="BE305" s="117"/>
      <c r="BF305" s="117"/>
      <c r="BG305" s="117"/>
    </row>
    <row r="306" spans="1:59" x14ac:dyDescent="0.3">
      <c r="B306" s="149"/>
      <c r="C306" s="129"/>
      <c r="D306" s="129"/>
      <c r="F306" s="129"/>
      <c r="G306" s="117"/>
      <c r="H306" s="117"/>
      <c r="I306" s="117"/>
      <c r="J306" s="117"/>
      <c r="K306" s="117"/>
      <c r="L306" s="117"/>
      <c r="M306" s="117"/>
      <c r="N306" s="117"/>
      <c r="O306" s="117"/>
      <c r="P306" s="117"/>
      <c r="Q306" s="117"/>
      <c r="R306" s="117"/>
      <c r="S306" s="117"/>
      <c r="T306" s="117"/>
      <c r="U306" s="117"/>
      <c r="V306" s="117"/>
      <c r="W306" s="117"/>
      <c r="X306" s="117"/>
      <c r="Y306" s="117"/>
      <c r="Z306" s="117"/>
      <c r="AA306" s="117"/>
      <c r="AB306" s="117"/>
      <c r="AC306" s="117"/>
      <c r="AD306" s="117"/>
      <c r="AE306" s="117"/>
      <c r="AF306" s="117"/>
      <c r="AG306" s="117"/>
      <c r="AH306" s="117"/>
      <c r="AI306" s="117"/>
      <c r="AJ306" s="117"/>
      <c r="AK306" s="117"/>
      <c r="AL306" s="117"/>
      <c r="AM306" s="117"/>
      <c r="AN306" s="117"/>
      <c r="AO306" s="117"/>
      <c r="AP306" s="117"/>
      <c r="AQ306" s="117"/>
      <c r="AR306" s="117"/>
      <c r="AS306" s="117"/>
      <c r="AT306" s="117"/>
      <c r="AU306" s="117"/>
      <c r="AV306" s="117"/>
      <c r="AW306" s="117"/>
      <c r="AX306" s="117"/>
      <c r="AY306" s="117"/>
      <c r="AZ306" s="117"/>
      <c r="BA306" s="117"/>
      <c r="BB306" s="117"/>
      <c r="BC306" s="117"/>
      <c r="BD306" s="117"/>
      <c r="BE306" s="117"/>
      <c r="BF306" s="117"/>
      <c r="BG306" s="117"/>
    </row>
    <row r="307" spans="1:59" x14ac:dyDescent="0.3">
      <c r="B307" s="149"/>
      <c r="G307" s="117"/>
      <c r="H307" s="117"/>
      <c r="I307" s="117"/>
      <c r="J307" s="117"/>
      <c r="K307" s="117"/>
      <c r="L307" s="117"/>
      <c r="M307" s="117"/>
      <c r="N307" s="117"/>
      <c r="O307" s="117"/>
      <c r="P307" s="117"/>
      <c r="Q307" s="117"/>
      <c r="R307" s="117"/>
      <c r="S307" s="117"/>
      <c r="T307" s="117"/>
      <c r="U307" s="117"/>
      <c r="V307" s="117"/>
      <c r="W307" s="117"/>
      <c r="X307" s="117"/>
      <c r="Y307" s="117"/>
      <c r="Z307" s="117"/>
      <c r="AA307" s="117"/>
      <c r="AB307" s="117"/>
      <c r="AC307" s="117"/>
      <c r="AD307" s="117"/>
      <c r="AE307" s="117"/>
      <c r="AF307" s="117"/>
      <c r="AG307" s="117"/>
      <c r="AH307" s="117"/>
      <c r="AI307" s="117"/>
      <c r="AJ307" s="117"/>
      <c r="AK307" s="117"/>
      <c r="AL307" s="117"/>
      <c r="AM307" s="117"/>
      <c r="AN307" s="117"/>
      <c r="AO307" s="117"/>
      <c r="AP307" s="117"/>
      <c r="AQ307" s="117"/>
      <c r="AR307" s="117"/>
      <c r="AS307" s="117"/>
      <c r="AT307" s="117"/>
      <c r="AU307" s="117"/>
      <c r="AV307" s="117"/>
      <c r="AW307" s="117"/>
      <c r="AX307" s="117"/>
      <c r="AY307" s="117"/>
      <c r="AZ307" s="117"/>
      <c r="BA307" s="117"/>
      <c r="BB307" s="117"/>
      <c r="BC307" s="117"/>
      <c r="BD307" s="117"/>
      <c r="BE307" s="117"/>
      <c r="BF307" s="117"/>
      <c r="BG307" s="117"/>
    </row>
    <row r="308" spans="1:59" x14ac:dyDescent="0.3">
      <c r="A308" s="123" t="s">
        <v>632</v>
      </c>
      <c r="B308" s="138"/>
      <c r="C308" s="126">
        <f>C309+C310+C311+C312+C313+C314+C315+C316+C317+C318+C319+C320+C321+C322</f>
        <v>108.82000000000002</v>
      </c>
      <c r="D308" s="126">
        <f t="shared" ref="D308:F308" si="33">D309+D310+D311+D312+D313+D314+D315+D316+D317+D318+D319+D320+D321+D322</f>
        <v>108819.03000000017</v>
      </c>
      <c r="E308" s="126">
        <f t="shared" si="33"/>
        <v>0</v>
      </c>
      <c r="F308" s="126">
        <f t="shared" si="33"/>
        <v>0</v>
      </c>
      <c r="G308" s="117"/>
      <c r="H308" s="117"/>
      <c r="I308" s="117"/>
      <c r="J308" s="117"/>
      <c r="K308" s="117"/>
      <c r="L308" s="117"/>
      <c r="M308" s="117"/>
      <c r="N308" s="117"/>
      <c r="O308" s="117"/>
      <c r="P308" s="117"/>
      <c r="Q308" s="117"/>
      <c r="R308" s="117"/>
      <c r="S308" s="117"/>
      <c r="T308" s="117"/>
      <c r="U308" s="117"/>
      <c r="V308" s="117"/>
      <c r="W308" s="117"/>
      <c r="X308" s="117"/>
      <c r="Y308" s="117"/>
      <c r="Z308" s="117"/>
      <c r="AA308" s="117"/>
      <c r="AB308" s="117"/>
      <c r="AC308" s="117"/>
      <c r="AD308" s="117"/>
      <c r="AE308" s="117"/>
      <c r="AF308" s="117"/>
      <c r="AG308" s="117"/>
      <c r="AH308" s="117"/>
      <c r="AI308" s="117"/>
      <c r="AJ308" s="117"/>
      <c r="AK308" s="117"/>
      <c r="AL308" s="117"/>
      <c r="AM308" s="117"/>
      <c r="AN308" s="117"/>
      <c r="AO308" s="117"/>
      <c r="AP308" s="117"/>
      <c r="AQ308" s="117"/>
      <c r="AR308" s="117"/>
      <c r="AS308" s="117"/>
      <c r="AT308" s="117"/>
      <c r="AU308" s="117"/>
      <c r="AV308" s="117"/>
      <c r="AW308" s="117"/>
      <c r="AX308" s="117"/>
      <c r="AY308" s="117"/>
      <c r="AZ308" s="117"/>
      <c r="BA308" s="117"/>
      <c r="BB308" s="117"/>
      <c r="BC308" s="117"/>
      <c r="BD308" s="117"/>
      <c r="BE308" s="117"/>
      <c r="BF308" s="117"/>
      <c r="BG308" s="117"/>
    </row>
    <row r="309" spans="1:59" x14ac:dyDescent="0.3">
      <c r="A309" s="139" t="s">
        <v>787</v>
      </c>
      <c r="B309" s="41" t="s">
        <v>881</v>
      </c>
      <c r="C309" s="152">
        <v>29.95</v>
      </c>
      <c r="D309" s="152">
        <v>29951.68</v>
      </c>
      <c r="E309" s="152"/>
      <c r="F309" s="152"/>
      <c r="G309" s="117"/>
      <c r="H309" s="117"/>
      <c r="I309" s="117"/>
      <c r="J309" s="117"/>
      <c r="K309" s="117"/>
      <c r="L309" s="117"/>
      <c r="M309" s="117"/>
      <c r="N309" s="117"/>
      <c r="O309" s="117"/>
      <c r="P309" s="117"/>
      <c r="Q309" s="117"/>
      <c r="R309" s="117"/>
      <c r="S309" s="117"/>
      <c r="T309" s="117"/>
      <c r="U309" s="117"/>
      <c r="V309" s="117"/>
      <c r="W309" s="117"/>
      <c r="X309" s="117"/>
      <c r="Y309" s="117"/>
      <c r="Z309" s="117"/>
      <c r="AA309" s="117"/>
      <c r="AB309" s="117"/>
      <c r="AC309" s="117"/>
      <c r="AD309" s="117"/>
      <c r="AE309" s="117"/>
      <c r="AF309" s="117"/>
      <c r="AG309" s="117"/>
      <c r="AH309" s="117"/>
      <c r="AI309" s="117"/>
      <c r="AJ309" s="117"/>
      <c r="AK309" s="117"/>
      <c r="AL309" s="117"/>
      <c r="AM309" s="117"/>
      <c r="AN309" s="117"/>
      <c r="AO309" s="117"/>
      <c r="AP309" s="117"/>
      <c r="AQ309" s="117"/>
      <c r="AR309" s="117"/>
      <c r="AS309" s="117"/>
      <c r="AT309" s="117"/>
      <c r="AU309" s="117"/>
      <c r="AV309" s="117"/>
      <c r="AW309" s="117"/>
      <c r="AX309" s="117"/>
      <c r="AY309" s="117"/>
      <c r="AZ309" s="117"/>
      <c r="BA309" s="117"/>
      <c r="BB309" s="117"/>
      <c r="BC309" s="117"/>
      <c r="BD309" s="117"/>
      <c r="BE309" s="117"/>
      <c r="BF309" s="117"/>
      <c r="BG309" s="117"/>
    </row>
    <row r="310" spans="1:59" x14ac:dyDescent="0.3">
      <c r="A310" s="175" t="s">
        <v>835</v>
      </c>
      <c r="B310" s="102" t="s">
        <v>962</v>
      </c>
      <c r="C310" s="171">
        <v>-7.22</v>
      </c>
      <c r="D310" s="171">
        <v>-7220</v>
      </c>
      <c r="E310" s="130"/>
      <c r="F310" s="130"/>
      <c r="G310" s="117"/>
      <c r="H310" s="117"/>
      <c r="I310" s="117"/>
      <c r="J310" s="117"/>
      <c r="K310" s="117"/>
      <c r="L310" s="117"/>
      <c r="M310" s="117"/>
      <c r="N310" s="117"/>
      <c r="O310" s="117"/>
      <c r="P310" s="117"/>
      <c r="Q310" s="117"/>
      <c r="R310" s="117"/>
      <c r="S310" s="117"/>
      <c r="T310" s="117"/>
      <c r="U310" s="117"/>
      <c r="V310" s="117"/>
      <c r="W310" s="117"/>
      <c r="X310" s="117"/>
      <c r="Y310" s="117"/>
      <c r="Z310" s="117"/>
      <c r="AA310" s="117"/>
      <c r="AB310" s="117"/>
      <c r="AC310" s="117"/>
      <c r="AD310" s="117"/>
      <c r="AE310" s="117"/>
      <c r="AF310" s="117"/>
      <c r="AG310" s="117"/>
      <c r="AH310" s="117"/>
      <c r="AI310" s="117"/>
      <c r="AJ310" s="117"/>
      <c r="AK310" s="117"/>
      <c r="AL310" s="117"/>
      <c r="AM310" s="117"/>
      <c r="AN310" s="117"/>
      <c r="AO310" s="117"/>
      <c r="AP310" s="117"/>
      <c r="AQ310" s="117"/>
      <c r="AR310" s="117"/>
      <c r="AS310" s="117"/>
      <c r="AT310" s="117"/>
      <c r="AU310" s="117"/>
      <c r="AV310" s="117"/>
      <c r="AW310" s="117"/>
      <c r="AX310" s="117"/>
      <c r="AY310" s="117"/>
      <c r="AZ310" s="117"/>
      <c r="BA310" s="117"/>
      <c r="BB310" s="117"/>
      <c r="BC310" s="117"/>
      <c r="BD310" s="117"/>
      <c r="BE310" s="117"/>
      <c r="BF310" s="117"/>
      <c r="BG310" s="117"/>
    </row>
    <row r="311" spans="1:59" ht="37.5" x14ac:dyDescent="0.3">
      <c r="A311" s="139" t="s">
        <v>836</v>
      </c>
      <c r="B311" s="140" t="s">
        <v>297</v>
      </c>
      <c r="C311" s="141">
        <v>-2.2999999999999998</v>
      </c>
      <c r="D311" s="141">
        <v>-2300</v>
      </c>
      <c r="E311" s="126"/>
      <c r="F311" s="126"/>
      <c r="G311" s="117"/>
      <c r="H311" s="117"/>
      <c r="I311" s="117"/>
      <c r="J311" s="117"/>
      <c r="K311" s="117"/>
      <c r="L311" s="117"/>
      <c r="M311" s="117"/>
      <c r="N311" s="117"/>
      <c r="O311" s="117"/>
      <c r="P311" s="117"/>
      <c r="Q311" s="117"/>
      <c r="R311" s="117"/>
      <c r="S311" s="117"/>
      <c r="T311" s="117"/>
      <c r="U311" s="117"/>
      <c r="V311" s="117"/>
      <c r="W311" s="117"/>
      <c r="X311" s="117"/>
      <c r="Y311" s="117"/>
      <c r="Z311" s="117"/>
      <c r="AA311" s="117"/>
      <c r="AB311" s="117"/>
      <c r="AC311" s="117"/>
      <c r="AD311" s="117"/>
      <c r="AE311" s="117"/>
      <c r="AF311" s="117"/>
      <c r="AG311" s="117"/>
      <c r="AH311" s="117"/>
      <c r="AI311" s="117"/>
      <c r="AJ311" s="117"/>
      <c r="AK311" s="117"/>
      <c r="AL311" s="117"/>
      <c r="AM311" s="117"/>
      <c r="AN311" s="117"/>
      <c r="AO311" s="117"/>
      <c r="AP311" s="117"/>
      <c r="AQ311" s="117"/>
      <c r="AR311" s="117"/>
      <c r="AS311" s="117"/>
      <c r="AT311" s="117"/>
      <c r="AU311" s="117"/>
      <c r="AV311" s="117"/>
      <c r="AW311" s="117"/>
      <c r="AX311" s="117"/>
      <c r="AY311" s="117"/>
      <c r="AZ311" s="117"/>
      <c r="BA311" s="117"/>
      <c r="BB311" s="117"/>
      <c r="BC311" s="117"/>
      <c r="BD311" s="117"/>
      <c r="BE311" s="117"/>
      <c r="BF311" s="117"/>
      <c r="BG311" s="117"/>
    </row>
    <row r="312" spans="1:59" ht="37.5" x14ac:dyDescent="0.3">
      <c r="A312" s="139" t="s">
        <v>837</v>
      </c>
      <c r="B312" s="140" t="s">
        <v>62</v>
      </c>
      <c r="C312" s="141">
        <v>-20</v>
      </c>
      <c r="D312" s="141">
        <v>-20000</v>
      </c>
      <c r="E312" s="126"/>
      <c r="F312" s="126"/>
      <c r="G312" s="117"/>
      <c r="H312" s="117"/>
      <c r="I312" s="117"/>
      <c r="J312" s="117"/>
      <c r="K312" s="117"/>
      <c r="L312" s="117"/>
      <c r="M312" s="117"/>
      <c r="N312" s="117"/>
      <c r="O312" s="117"/>
      <c r="P312" s="117"/>
      <c r="Q312" s="117"/>
      <c r="R312" s="117"/>
      <c r="S312" s="117"/>
      <c r="T312" s="117"/>
      <c r="U312" s="117"/>
      <c r="V312" s="117"/>
      <c r="W312" s="117"/>
      <c r="X312" s="117"/>
      <c r="Y312" s="117"/>
      <c r="Z312" s="117"/>
      <c r="AA312" s="117"/>
      <c r="AB312" s="117"/>
      <c r="AC312" s="117"/>
      <c r="AD312" s="117"/>
      <c r="AE312" s="117"/>
      <c r="AF312" s="117"/>
      <c r="AG312" s="117"/>
      <c r="AH312" s="117"/>
      <c r="AI312" s="117"/>
      <c r="AJ312" s="117"/>
      <c r="AK312" s="117"/>
      <c r="AL312" s="117"/>
      <c r="AM312" s="117"/>
      <c r="AN312" s="117"/>
      <c r="AO312" s="117"/>
      <c r="AP312" s="117"/>
      <c r="AQ312" s="117"/>
      <c r="AR312" s="117"/>
      <c r="AS312" s="117"/>
      <c r="AT312" s="117"/>
      <c r="AU312" s="117"/>
      <c r="AV312" s="117"/>
      <c r="AW312" s="117"/>
      <c r="AX312" s="117"/>
      <c r="AY312" s="117"/>
      <c r="AZ312" s="117"/>
      <c r="BA312" s="117"/>
      <c r="BB312" s="117"/>
      <c r="BC312" s="117"/>
      <c r="BD312" s="117"/>
      <c r="BE312" s="117"/>
      <c r="BF312" s="117"/>
      <c r="BG312" s="117"/>
    </row>
    <row r="313" spans="1:59" ht="93.75" x14ac:dyDescent="0.3">
      <c r="A313" s="139" t="s">
        <v>838</v>
      </c>
      <c r="B313" s="140" t="s">
        <v>204</v>
      </c>
      <c r="C313" s="141">
        <v>-32</v>
      </c>
      <c r="D313" s="141">
        <v>-32000</v>
      </c>
      <c r="E313" s="126"/>
      <c r="F313" s="126"/>
      <c r="G313" s="117"/>
      <c r="H313" s="117"/>
      <c r="I313" s="117"/>
      <c r="J313" s="117"/>
      <c r="K313" s="117"/>
      <c r="L313" s="117"/>
      <c r="M313" s="117"/>
      <c r="N313" s="117"/>
      <c r="O313" s="117"/>
      <c r="P313" s="117"/>
      <c r="Q313" s="117"/>
      <c r="R313" s="117"/>
      <c r="S313" s="117"/>
      <c r="T313" s="117"/>
      <c r="U313" s="117"/>
      <c r="V313" s="117"/>
      <c r="W313" s="117"/>
      <c r="X313" s="117"/>
      <c r="Y313" s="117"/>
      <c r="Z313" s="117"/>
      <c r="AA313" s="117"/>
      <c r="AB313" s="117"/>
      <c r="AC313" s="117"/>
      <c r="AD313" s="117"/>
      <c r="AE313" s="117"/>
      <c r="AF313" s="117"/>
      <c r="AG313" s="117"/>
      <c r="AH313" s="117"/>
      <c r="AI313" s="117"/>
      <c r="AJ313" s="117"/>
      <c r="AK313" s="117"/>
      <c r="AL313" s="117"/>
      <c r="AM313" s="117"/>
      <c r="AN313" s="117"/>
      <c r="AO313" s="117"/>
      <c r="AP313" s="117"/>
      <c r="AQ313" s="117"/>
      <c r="AR313" s="117"/>
      <c r="AS313" s="117"/>
      <c r="AT313" s="117"/>
      <c r="AU313" s="117"/>
      <c r="AV313" s="117"/>
      <c r="AW313" s="117"/>
      <c r="AX313" s="117"/>
      <c r="AY313" s="117"/>
      <c r="AZ313" s="117"/>
      <c r="BA313" s="117"/>
      <c r="BB313" s="117"/>
      <c r="BC313" s="117"/>
      <c r="BD313" s="117"/>
      <c r="BE313" s="117"/>
      <c r="BF313" s="117"/>
      <c r="BG313" s="117"/>
    </row>
    <row r="314" spans="1:59" ht="93.75" x14ac:dyDescent="0.3">
      <c r="A314" s="139" t="s">
        <v>700</v>
      </c>
      <c r="B314" s="140" t="s">
        <v>963</v>
      </c>
      <c r="C314" s="141">
        <v>-517.03</v>
      </c>
      <c r="D314" s="141">
        <v>-517028.22</v>
      </c>
      <c r="E314" s="126"/>
      <c r="F314" s="126"/>
      <c r="G314" s="117"/>
      <c r="H314" s="117"/>
      <c r="I314" s="117"/>
      <c r="J314" s="117"/>
      <c r="K314" s="117"/>
      <c r="L314" s="117"/>
      <c r="M314" s="117"/>
      <c r="N314" s="117"/>
      <c r="O314" s="117"/>
      <c r="P314" s="117"/>
      <c r="Q314" s="117"/>
      <c r="R314" s="117"/>
      <c r="S314" s="117"/>
      <c r="T314" s="117"/>
      <c r="U314" s="117"/>
      <c r="V314" s="117"/>
      <c r="W314" s="117"/>
      <c r="X314" s="117"/>
      <c r="Y314" s="117"/>
      <c r="Z314" s="117"/>
      <c r="AA314" s="117"/>
      <c r="AB314" s="117"/>
      <c r="AC314" s="117"/>
      <c r="AD314" s="117"/>
      <c r="AE314" s="117"/>
      <c r="AF314" s="117"/>
      <c r="AG314" s="117"/>
      <c r="AH314" s="117"/>
      <c r="AI314" s="117"/>
      <c r="AJ314" s="117"/>
      <c r="AK314" s="117"/>
      <c r="AL314" s="117"/>
      <c r="AM314" s="117"/>
      <c r="AN314" s="117"/>
      <c r="AO314" s="117"/>
      <c r="AP314" s="117"/>
      <c r="AQ314" s="117"/>
      <c r="AR314" s="117"/>
      <c r="AS314" s="117"/>
      <c r="AT314" s="117"/>
      <c r="AU314" s="117"/>
      <c r="AV314" s="117"/>
      <c r="AW314" s="117"/>
      <c r="AX314" s="117"/>
      <c r="AY314" s="117"/>
      <c r="AZ314" s="117"/>
      <c r="BA314" s="117"/>
      <c r="BB314" s="117"/>
      <c r="BC314" s="117"/>
      <c r="BD314" s="117"/>
      <c r="BE314" s="117"/>
      <c r="BF314" s="117"/>
      <c r="BG314" s="117"/>
    </row>
    <row r="315" spans="1:59" x14ac:dyDescent="0.3">
      <c r="A315" s="139" t="s">
        <v>839</v>
      </c>
      <c r="B315" s="41" t="s">
        <v>342</v>
      </c>
      <c r="C315" s="141">
        <v>-0.48</v>
      </c>
      <c r="D315" s="141">
        <v>-481.46</v>
      </c>
      <c r="E315" s="126"/>
      <c r="F315" s="126"/>
      <c r="G315" s="117"/>
      <c r="H315" s="117"/>
      <c r="I315" s="117"/>
      <c r="J315" s="117"/>
      <c r="K315" s="117"/>
      <c r="L315" s="117"/>
      <c r="M315" s="117"/>
      <c r="N315" s="117"/>
      <c r="O315" s="117"/>
      <c r="P315" s="117"/>
      <c r="Q315" s="117"/>
      <c r="R315" s="117"/>
      <c r="S315" s="117"/>
      <c r="T315" s="117"/>
      <c r="U315" s="117"/>
      <c r="V315" s="117"/>
      <c r="W315" s="117"/>
      <c r="X315" s="117"/>
      <c r="Y315" s="117"/>
      <c r="Z315" s="117"/>
      <c r="AA315" s="117"/>
      <c r="AB315" s="117"/>
      <c r="AC315" s="117"/>
      <c r="AD315" s="117"/>
      <c r="AE315" s="117"/>
      <c r="AF315" s="117"/>
      <c r="AG315" s="117"/>
      <c r="AH315" s="117"/>
      <c r="AI315" s="117"/>
      <c r="AJ315" s="117"/>
      <c r="AK315" s="117"/>
      <c r="AL315" s="117"/>
      <c r="AM315" s="117"/>
      <c r="AN315" s="117"/>
      <c r="AO315" s="117"/>
      <c r="AP315" s="117"/>
      <c r="AQ315" s="117"/>
      <c r="AR315" s="117"/>
      <c r="AS315" s="117"/>
      <c r="AT315" s="117"/>
      <c r="AU315" s="117"/>
      <c r="AV315" s="117"/>
      <c r="AW315" s="117"/>
      <c r="AX315" s="117"/>
      <c r="AY315" s="117"/>
      <c r="AZ315" s="117"/>
      <c r="BA315" s="117"/>
      <c r="BB315" s="117"/>
      <c r="BC315" s="117"/>
      <c r="BD315" s="117"/>
      <c r="BE315" s="117"/>
      <c r="BF315" s="117"/>
      <c r="BG315" s="117"/>
    </row>
    <row r="316" spans="1:59" ht="37.5" x14ac:dyDescent="0.3">
      <c r="A316" s="139" t="s">
        <v>840</v>
      </c>
      <c r="B316" s="181" t="s">
        <v>574</v>
      </c>
      <c r="C316" s="141">
        <v>-123.15</v>
      </c>
      <c r="D316" s="141">
        <v>-123153.72</v>
      </c>
      <c r="E316" s="126"/>
      <c r="F316" s="126"/>
      <c r="G316" s="117"/>
      <c r="H316" s="117"/>
      <c r="I316" s="117"/>
      <c r="J316" s="117"/>
      <c r="K316" s="117"/>
      <c r="L316" s="117"/>
      <c r="M316" s="117"/>
      <c r="N316" s="117"/>
      <c r="O316" s="117"/>
      <c r="P316" s="117"/>
      <c r="Q316" s="117"/>
      <c r="R316" s="117"/>
      <c r="S316" s="117"/>
      <c r="T316" s="117"/>
      <c r="U316" s="117"/>
      <c r="V316" s="117"/>
      <c r="W316" s="117"/>
      <c r="X316" s="117"/>
      <c r="Y316" s="117"/>
      <c r="Z316" s="117"/>
      <c r="AA316" s="117"/>
      <c r="AB316" s="117"/>
      <c r="AC316" s="117"/>
      <c r="AD316" s="117"/>
      <c r="AE316" s="117"/>
      <c r="AF316" s="117"/>
      <c r="AG316" s="117"/>
      <c r="AH316" s="117"/>
      <c r="AI316" s="117"/>
      <c r="AJ316" s="117"/>
      <c r="AK316" s="117"/>
      <c r="AL316" s="117"/>
      <c r="AM316" s="117"/>
      <c r="AN316" s="117"/>
      <c r="AO316" s="117"/>
      <c r="AP316" s="117"/>
      <c r="AQ316" s="117"/>
      <c r="AR316" s="117"/>
      <c r="AS316" s="117"/>
      <c r="AT316" s="117"/>
      <c r="AU316" s="117"/>
      <c r="AV316" s="117"/>
      <c r="AW316" s="117"/>
      <c r="AX316" s="117"/>
      <c r="AY316" s="117"/>
      <c r="AZ316" s="117"/>
      <c r="BA316" s="117"/>
      <c r="BB316" s="117"/>
      <c r="BC316" s="117"/>
      <c r="BD316" s="117"/>
      <c r="BE316" s="117"/>
      <c r="BF316" s="117"/>
      <c r="BG316" s="117"/>
    </row>
    <row r="317" spans="1:59" x14ac:dyDescent="0.3">
      <c r="A317" s="139" t="s">
        <v>841</v>
      </c>
      <c r="B317" s="181" t="s">
        <v>644</v>
      </c>
      <c r="C317" s="141">
        <v>-150</v>
      </c>
      <c r="D317" s="141">
        <v>-150000</v>
      </c>
      <c r="E317" s="126"/>
      <c r="F317" s="126"/>
      <c r="G317" s="117"/>
      <c r="H317" s="117"/>
      <c r="I317" s="117"/>
      <c r="J317" s="117"/>
      <c r="K317" s="117"/>
      <c r="L317" s="117"/>
      <c r="M317" s="117"/>
      <c r="N317" s="117"/>
      <c r="O317" s="117"/>
      <c r="P317" s="117"/>
      <c r="Q317" s="117"/>
      <c r="R317" s="117"/>
      <c r="S317" s="117"/>
      <c r="T317" s="117"/>
      <c r="U317" s="117"/>
      <c r="V317" s="117"/>
      <c r="W317" s="117"/>
      <c r="X317" s="117"/>
      <c r="Y317" s="117"/>
      <c r="Z317" s="117"/>
      <c r="AA317" s="117"/>
      <c r="AB317" s="117"/>
      <c r="AC317" s="117"/>
      <c r="AD317" s="117"/>
      <c r="AE317" s="117"/>
      <c r="AF317" s="117"/>
      <c r="AG317" s="117"/>
      <c r="AH317" s="117"/>
      <c r="AI317" s="117"/>
      <c r="AJ317" s="117"/>
      <c r="AK317" s="117"/>
      <c r="AL317" s="117"/>
      <c r="AM317" s="117"/>
      <c r="AN317" s="117"/>
      <c r="AO317" s="117"/>
      <c r="AP317" s="117"/>
      <c r="AQ317" s="117"/>
      <c r="AR317" s="117"/>
      <c r="AS317" s="117"/>
      <c r="AT317" s="117"/>
      <c r="AU317" s="117"/>
      <c r="AV317" s="117"/>
      <c r="AW317" s="117"/>
      <c r="AX317" s="117"/>
      <c r="AY317" s="117"/>
      <c r="AZ317" s="117"/>
      <c r="BA317" s="117"/>
      <c r="BB317" s="117"/>
      <c r="BC317" s="117"/>
      <c r="BD317" s="117"/>
      <c r="BE317" s="117"/>
      <c r="BF317" s="117"/>
      <c r="BG317" s="117"/>
    </row>
    <row r="318" spans="1:59" x14ac:dyDescent="0.3">
      <c r="A318" s="139" t="s">
        <v>658</v>
      </c>
      <c r="B318" s="140" t="s">
        <v>850</v>
      </c>
      <c r="C318" s="141">
        <v>846.58</v>
      </c>
      <c r="D318" s="141">
        <v>846583.4</v>
      </c>
      <c r="E318" s="141"/>
      <c r="F318" s="141"/>
      <c r="G318" s="117"/>
      <c r="H318" s="117"/>
      <c r="I318" s="117"/>
      <c r="J318" s="117"/>
      <c r="K318" s="117"/>
      <c r="L318" s="117"/>
      <c r="M318" s="117"/>
      <c r="N318" s="117"/>
      <c r="O318" s="117"/>
      <c r="P318" s="117"/>
      <c r="Q318" s="117"/>
      <c r="R318" s="117"/>
      <c r="S318" s="117"/>
      <c r="T318" s="117"/>
      <c r="U318" s="117"/>
      <c r="V318" s="117"/>
      <c r="W318" s="117"/>
      <c r="X318" s="117"/>
      <c r="Y318" s="117"/>
      <c r="Z318" s="117"/>
      <c r="AA318" s="117"/>
      <c r="AB318" s="117"/>
      <c r="AC318" s="117"/>
      <c r="AD318" s="117"/>
      <c r="AE318" s="117"/>
      <c r="AF318" s="117"/>
      <c r="AG318" s="117"/>
      <c r="AH318" s="117"/>
      <c r="AI318" s="117"/>
      <c r="AJ318" s="117"/>
      <c r="AK318" s="117"/>
      <c r="AL318" s="117"/>
      <c r="AM318" s="117"/>
      <c r="AN318" s="117"/>
      <c r="AO318" s="117"/>
      <c r="AP318" s="117"/>
      <c r="AQ318" s="117"/>
      <c r="AR318" s="117"/>
      <c r="AS318" s="117"/>
      <c r="AT318" s="117"/>
      <c r="AU318" s="117"/>
      <c r="AV318" s="117"/>
      <c r="AW318" s="117"/>
      <c r="AX318" s="117"/>
      <c r="AY318" s="117"/>
      <c r="AZ318" s="117"/>
      <c r="BA318" s="117"/>
      <c r="BB318" s="117"/>
      <c r="BC318" s="117"/>
      <c r="BD318" s="117"/>
      <c r="BE318" s="117"/>
      <c r="BF318" s="117"/>
      <c r="BG318" s="117"/>
    </row>
    <row r="319" spans="1:59" ht="37.5" x14ac:dyDescent="0.3">
      <c r="A319" s="139" t="s">
        <v>842</v>
      </c>
      <c r="B319" s="138" t="s">
        <v>599</v>
      </c>
      <c r="C319" s="141">
        <v>5.6</v>
      </c>
      <c r="D319" s="141">
        <v>5600</v>
      </c>
      <c r="E319" s="141"/>
      <c r="F319" s="141"/>
      <c r="G319" s="117"/>
      <c r="H319" s="117"/>
      <c r="I319" s="117"/>
      <c r="J319" s="117"/>
      <c r="K319" s="117"/>
      <c r="L319" s="117"/>
      <c r="M319" s="117"/>
      <c r="N319" s="117"/>
      <c r="O319" s="117"/>
      <c r="P319" s="117"/>
      <c r="Q319" s="117"/>
      <c r="R319" s="117"/>
      <c r="S319" s="117"/>
      <c r="T319" s="117"/>
      <c r="U319" s="117"/>
      <c r="V319" s="117"/>
      <c r="W319" s="117"/>
      <c r="X319" s="117"/>
      <c r="Y319" s="117"/>
      <c r="Z319" s="117"/>
      <c r="AA319" s="117"/>
      <c r="AB319" s="117"/>
      <c r="AC319" s="117"/>
      <c r="AD319" s="117"/>
      <c r="AE319" s="117"/>
      <c r="AF319" s="117"/>
      <c r="AG319" s="117"/>
      <c r="AH319" s="117"/>
      <c r="AI319" s="117"/>
      <c r="AJ319" s="117"/>
      <c r="AK319" s="117"/>
      <c r="AL319" s="117"/>
      <c r="AM319" s="117"/>
      <c r="AN319" s="117"/>
      <c r="AO319" s="117"/>
      <c r="AP319" s="117"/>
      <c r="AQ319" s="117"/>
      <c r="AR319" s="117"/>
      <c r="AS319" s="117"/>
      <c r="AT319" s="117"/>
      <c r="AU319" s="117"/>
      <c r="AV319" s="117"/>
      <c r="AW319" s="117"/>
      <c r="AX319" s="117"/>
      <c r="AY319" s="117"/>
      <c r="AZ319" s="117"/>
      <c r="BA319" s="117"/>
      <c r="BB319" s="117"/>
      <c r="BC319" s="117"/>
      <c r="BD319" s="117"/>
      <c r="BE319" s="117"/>
      <c r="BF319" s="117"/>
      <c r="BG319" s="117"/>
    </row>
    <row r="320" spans="1:59" x14ac:dyDescent="0.3">
      <c r="A320" s="185" t="s">
        <v>787</v>
      </c>
      <c r="B320" s="41" t="s">
        <v>881</v>
      </c>
      <c r="C320" s="141">
        <v>78.87</v>
      </c>
      <c r="D320" s="141">
        <v>78867.350000000006</v>
      </c>
      <c r="E320" s="141"/>
      <c r="F320" s="141"/>
      <c r="G320" s="117"/>
      <c r="H320" s="117"/>
      <c r="I320" s="117"/>
      <c r="J320" s="117"/>
      <c r="K320" s="117"/>
      <c r="L320" s="117"/>
      <c r="M320" s="117"/>
      <c r="N320" s="117"/>
      <c r="O320" s="117"/>
      <c r="P320" s="117"/>
      <c r="Q320" s="117"/>
      <c r="R320" s="117"/>
      <c r="S320" s="117"/>
      <c r="T320" s="117"/>
      <c r="U320" s="117"/>
      <c r="V320" s="117"/>
      <c r="W320" s="117"/>
      <c r="X320" s="117"/>
      <c r="Y320" s="117"/>
      <c r="Z320" s="117"/>
      <c r="AA320" s="117"/>
      <c r="AB320" s="117"/>
      <c r="AC320" s="117"/>
      <c r="AD320" s="117"/>
      <c r="AE320" s="117"/>
      <c r="AF320" s="117"/>
      <c r="AG320" s="117"/>
      <c r="AH320" s="117"/>
      <c r="AI320" s="117"/>
      <c r="AJ320" s="117"/>
      <c r="AK320" s="117"/>
      <c r="AL320" s="117"/>
      <c r="AM320" s="117"/>
      <c r="AN320" s="117"/>
      <c r="AO320" s="117"/>
      <c r="AP320" s="117"/>
      <c r="AQ320" s="117"/>
      <c r="AR320" s="117"/>
      <c r="AS320" s="117"/>
      <c r="AT320" s="117"/>
      <c r="AU320" s="117"/>
      <c r="AV320" s="117"/>
      <c r="AW320" s="117"/>
      <c r="AX320" s="117"/>
      <c r="AY320" s="117"/>
      <c r="AZ320" s="117"/>
      <c r="BA320" s="117"/>
      <c r="BB320" s="117"/>
      <c r="BC320" s="117"/>
      <c r="BD320" s="117"/>
      <c r="BE320" s="117"/>
      <c r="BF320" s="117"/>
      <c r="BG320" s="117"/>
    </row>
    <row r="321" spans="1:59" x14ac:dyDescent="0.3">
      <c r="A321" s="139" t="s">
        <v>658</v>
      </c>
      <c r="B321" s="140" t="s">
        <v>850</v>
      </c>
      <c r="C321" s="141"/>
      <c r="D321" s="141"/>
      <c r="E321" s="141">
        <v>-720000</v>
      </c>
      <c r="F321" s="141"/>
      <c r="G321" s="117"/>
      <c r="H321" s="117"/>
      <c r="I321" s="117"/>
      <c r="J321" s="117"/>
      <c r="K321" s="117"/>
      <c r="L321" s="117"/>
      <c r="M321" s="117"/>
      <c r="N321" s="117"/>
      <c r="O321" s="117"/>
      <c r="P321" s="117"/>
      <c r="Q321" s="117"/>
      <c r="R321" s="117"/>
      <c r="S321" s="117"/>
      <c r="T321" s="117"/>
      <c r="U321" s="117"/>
      <c r="V321" s="117"/>
      <c r="W321" s="117"/>
      <c r="X321" s="117"/>
      <c r="Y321" s="117"/>
      <c r="Z321" s="117"/>
      <c r="AA321" s="117"/>
      <c r="AB321" s="117"/>
      <c r="AC321" s="117"/>
      <c r="AD321" s="117"/>
      <c r="AE321" s="117"/>
      <c r="AF321" s="117"/>
      <c r="AG321" s="117"/>
      <c r="AH321" s="117"/>
      <c r="AI321" s="117"/>
      <c r="AJ321" s="117"/>
      <c r="AK321" s="117"/>
      <c r="AL321" s="117"/>
      <c r="AM321" s="117"/>
      <c r="AN321" s="117"/>
      <c r="AO321" s="117"/>
      <c r="AP321" s="117"/>
      <c r="AQ321" s="117"/>
      <c r="AR321" s="117"/>
      <c r="AS321" s="117"/>
      <c r="AT321" s="117"/>
      <c r="AU321" s="117"/>
      <c r="AV321" s="117"/>
      <c r="AW321" s="117"/>
      <c r="AX321" s="117"/>
      <c r="AY321" s="117"/>
      <c r="AZ321" s="117"/>
      <c r="BA321" s="117"/>
      <c r="BB321" s="117"/>
      <c r="BC321" s="117"/>
      <c r="BD321" s="117"/>
      <c r="BE321" s="117"/>
      <c r="BF321" s="117"/>
      <c r="BG321" s="117"/>
    </row>
    <row r="322" spans="1:59" x14ac:dyDescent="0.3">
      <c r="A322" s="139" t="s">
        <v>653</v>
      </c>
      <c r="B322" s="140" t="s">
        <v>959</v>
      </c>
      <c r="C322" s="141"/>
      <c r="D322" s="141"/>
      <c r="E322" s="141">
        <v>720000</v>
      </c>
      <c r="F322" s="141"/>
      <c r="G322" s="117"/>
      <c r="H322" s="117"/>
      <c r="I322" s="117"/>
      <c r="J322" s="117"/>
      <c r="K322" s="117"/>
      <c r="L322" s="117"/>
      <c r="M322" s="117"/>
      <c r="N322" s="117"/>
      <c r="O322" s="117"/>
      <c r="P322" s="117"/>
      <c r="Q322" s="117"/>
      <c r="R322" s="117"/>
      <c r="S322" s="117"/>
      <c r="T322" s="117"/>
      <c r="U322" s="117"/>
      <c r="V322" s="117"/>
      <c r="W322" s="117"/>
      <c r="X322" s="117"/>
      <c r="Y322" s="117"/>
      <c r="Z322" s="117"/>
      <c r="AA322" s="117"/>
      <c r="AB322" s="117"/>
      <c r="AC322" s="117"/>
      <c r="AD322" s="117"/>
      <c r="AE322" s="117"/>
      <c r="AF322" s="117"/>
      <c r="AG322" s="117"/>
      <c r="AH322" s="117"/>
      <c r="AI322" s="117"/>
      <c r="AJ322" s="117"/>
      <c r="AK322" s="117"/>
      <c r="AL322" s="117"/>
      <c r="AM322" s="117"/>
      <c r="AN322" s="117"/>
      <c r="AO322" s="117"/>
      <c r="AP322" s="117"/>
      <c r="AQ322" s="117"/>
      <c r="AR322" s="117"/>
      <c r="AS322" s="117"/>
      <c r="AT322" s="117"/>
      <c r="AU322" s="117"/>
      <c r="AV322" s="117"/>
      <c r="AW322" s="117"/>
      <c r="AX322" s="117"/>
      <c r="AY322" s="117"/>
      <c r="AZ322" s="117"/>
      <c r="BA322" s="117"/>
      <c r="BB322" s="117"/>
      <c r="BC322" s="117"/>
      <c r="BD322" s="117"/>
      <c r="BE322" s="117"/>
      <c r="BF322" s="117"/>
      <c r="BG322" s="117"/>
    </row>
    <row r="323" spans="1:59" x14ac:dyDescent="0.3">
      <c r="A323" s="176"/>
      <c r="B323" s="180"/>
      <c r="C323" s="178"/>
      <c r="D323" s="178"/>
      <c r="E323" s="178"/>
      <c r="F323" s="178"/>
      <c r="G323" s="117"/>
      <c r="H323" s="117"/>
      <c r="I323" s="117"/>
      <c r="J323" s="117"/>
      <c r="K323" s="117"/>
      <c r="L323" s="117"/>
      <c r="M323" s="117"/>
      <c r="N323" s="117"/>
      <c r="O323" s="117"/>
      <c r="P323" s="117"/>
      <c r="Q323" s="117"/>
      <c r="R323" s="117"/>
      <c r="S323" s="117"/>
      <c r="T323" s="117"/>
      <c r="U323" s="117"/>
      <c r="V323" s="117"/>
      <c r="W323" s="117"/>
      <c r="X323" s="117"/>
      <c r="Y323" s="117"/>
      <c r="Z323" s="117"/>
      <c r="AA323" s="117"/>
      <c r="AB323" s="117"/>
      <c r="AC323" s="117"/>
      <c r="AD323" s="117"/>
      <c r="AE323" s="117"/>
      <c r="AF323" s="117"/>
      <c r="AG323" s="117"/>
      <c r="AH323" s="117"/>
      <c r="AI323" s="117"/>
      <c r="AJ323" s="117"/>
      <c r="AK323" s="117"/>
      <c r="AL323" s="117"/>
      <c r="AM323" s="117"/>
      <c r="AN323" s="117"/>
      <c r="AO323" s="117"/>
      <c r="AP323" s="117"/>
      <c r="AQ323" s="117"/>
      <c r="AR323" s="117"/>
      <c r="AS323" s="117"/>
      <c r="AT323" s="117"/>
      <c r="AU323" s="117"/>
      <c r="AV323" s="117"/>
      <c r="AW323" s="117"/>
      <c r="AX323" s="117"/>
      <c r="AY323" s="117"/>
      <c r="AZ323" s="117"/>
      <c r="BA323" s="117"/>
      <c r="BB323" s="117"/>
      <c r="BC323" s="117"/>
      <c r="BD323" s="117"/>
      <c r="BE323" s="117"/>
      <c r="BF323" s="117"/>
      <c r="BG323" s="117"/>
    </row>
    <row r="324" spans="1:59" x14ac:dyDescent="0.3">
      <c r="A324" s="176"/>
      <c r="B324" s="180"/>
      <c r="C324" s="178"/>
      <c r="D324" s="178"/>
      <c r="E324" s="178"/>
      <c r="F324" s="178"/>
      <c r="G324" s="117"/>
      <c r="H324" s="117"/>
      <c r="I324" s="117"/>
      <c r="J324" s="117"/>
      <c r="K324" s="117"/>
      <c r="L324" s="117"/>
      <c r="M324" s="117"/>
      <c r="N324" s="117"/>
      <c r="O324" s="117"/>
      <c r="P324" s="117"/>
      <c r="Q324" s="117"/>
      <c r="R324" s="117"/>
      <c r="S324" s="117"/>
      <c r="T324" s="117"/>
      <c r="U324" s="117"/>
      <c r="V324" s="117"/>
      <c r="W324" s="117"/>
      <c r="X324" s="117"/>
      <c r="Y324" s="117"/>
      <c r="Z324" s="117"/>
      <c r="AA324" s="117"/>
      <c r="AB324" s="117"/>
      <c r="AC324" s="117"/>
      <c r="AD324" s="117"/>
      <c r="AE324" s="117"/>
      <c r="AF324" s="117"/>
      <c r="AG324" s="117"/>
      <c r="AH324" s="117"/>
      <c r="AI324" s="117"/>
      <c r="AJ324" s="117"/>
      <c r="AK324" s="117"/>
      <c r="AL324" s="117"/>
      <c r="AM324" s="117"/>
      <c r="AN324" s="117"/>
      <c r="AO324" s="117"/>
      <c r="AP324" s="117"/>
      <c r="AQ324" s="117"/>
      <c r="AR324" s="117"/>
      <c r="AS324" s="117"/>
      <c r="AT324" s="117"/>
      <c r="AU324" s="117"/>
      <c r="AV324" s="117"/>
      <c r="AW324" s="117"/>
      <c r="AX324" s="117"/>
      <c r="AY324" s="117"/>
      <c r="AZ324" s="117"/>
      <c r="BA324" s="117"/>
      <c r="BB324" s="117"/>
      <c r="BC324" s="117"/>
      <c r="BD324" s="117"/>
      <c r="BE324" s="117"/>
      <c r="BF324" s="117"/>
      <c r="BG324" s="117"/>
    </row>
    <row r="325" spans="1:59" x14ac:dyDescent="0.3">
      <c r="A325" s="143"/>
      <c r="B325" s="3"/>
      <c r="C325" s="129"/>
      <c r="D325" s="129"/>
      <c r="E325" s="130"/>
      <c r="F325" s="130"/>
      <c r="G325" s="117"/>
      <c r="H325" s="117"/>
      <c r="I325" s="117"/>
      <c r="J325" s="117"/>
      <c r="K325" s="117"/>
      <c r="L325" s="117"/>
      <c r="M325" s="117"/>
      <c r="N325" s="117"/>
      <c r="O325" s="117"/>
      <c r="P325" s="117"/>
      <c r="Q325" s="117"/>
      <c r="R325" s="117"/>
      <c r="S325" s="117"/>
      <c r="T325" s="117"/>
      <c r="U325" s="117"/>
      <c r="V325" s="117"/>
      <c r="W325" s="117"/>
      <c r="X325" s="117"/>
      <c r="Y325" s="117"/>
      <c r="Z325" s="117"/>
      <c r="AA325" s="117"/>
      <c r="AB325" s="117"/>
      <c r="AC325" s="117"/>
      <c r="AD325" s="117"/>
      <c r="AE325" s="117"/>
      <c r="AF325" s="117"/>
      <c r="AG325" s="117"/>
      <c r="AH325" s="117"/>
      <c r="AI325" s="117"/>
      <c r="AJ325" s="117"/>
      <c r="AK325" s="117"/>
      <c r="AL325" s="117"/>
      <c r="AM325" s="117"/>
      <c r="AN325" s="117"/>
      <c r="AO325" s="117"/>
      <c r="AP325" s="117"/>
      <c r="AQ325" s="117"/>
      <c r="AR325" s="117"/>
      <c r="AS325" s="117"/>
      <c r="AT325" s="117"/>
      <c r="AU325" s="117"/>
      <c r="AV325" s="117"/>
      <c r="AW325" s="117"/>
      <c r="AX325" s="117"/>
      <c r="AY325" s="117"/>
      <c r="AZ325" s="117"/>
      <c r="BA325" s="117"/>
      <c r="BB325" s="117"/>
      <c r="BC325" s="117"/>
      <c r="BD325" s="117"/>
      <c r="BE325" s="117"/>
      <c r="BF325" s="117"/>
      <c r="BG325" s="117"/>
    </row>
    <row r="326" spans="1:59" x14ac:dyDescent="0.3">
      <c r="A326" s="143"/>
      <c r="B326" s="3"/>
      <c r="C326" s="129"/>
      <c r="D326" s="129"/>
      <c r="E326" s="130"/>
      <c r="F326" s="130"/>
      <c r="G326" s="117"/>
      <c r="H326" s="117"/>
      <c r="I326" s="117"/>
      <c r="J326" s="117"/>
      <c r="K326" s="117"/>
      <c r="L326" s="117"/>
      <c r="M326" s="117"/>
      <c r="N326" s="117"/>
      <c r="O326" s="117"/>
      <c r="P326" s="117"/>
      <c r="Q326" s="117"/>
      <c r="R326" s="117"/>
      <c r="S326" s="117"/>
      <c r="T326" s="117"/>
      <c r="U326" s="117"/>
      <c r="V326" s="117"/>
      <c r="W326" s="117"/>
      <c r="X326" s="117"/>
      <c r="Y326" s="117"/>
      <c r="Z326" s="117"/>
      <c r="AA326" s="117"/>
      <c r="AB326" s="117"/>
      <c r="AC326" s="117"/>
      <c r="AD326" s="117"/>
      <c r="AE326" s="117"/>
      <c r="AF326" s="117"/>
      <c r="AG326" s="117"/>
      <c r="AH326" s="117"/>
      <c r="AI326" s="117"/>
      <c r="AJ326" s="117"/>
      <c r="AK326" s="117"/>
      <c r="AL326" s="117"/>
      <c r="AM326" s="117"/>
      <c r="AN326" s="117"/>
      <c r="AO326" s="117"/>
      <c r="AP326" s="117"/>
      <c r="AQ326" s="117"/>
      <c r="AR326" s="117"/>
      <c r="AS326" s="117"/>
      <c r="AT326" s="117"/>
      <c r="AU326" s="117"/>
      <c r="AV326" s="117"/>
      <c r="AW326" s="117"/>
      <c r="AX326" s="117"/>
      <c r="AY326" s="117"/>
      <c r="AZ326" s="117"/>
      <c r="BA326" s="117"/>
      <c r="BB326" s="117"/>
      <c r="BC326" s="117"/>
      <c r="BD326" s="117"/>
      <c r="BE326" s="117"/>
      <c r="BF326" s="117"/>
      <c r="BG326" s="117"/>
    </row>
    <row r="327" spans="1:59" x14ac:dyDescent="0.3">
      <c r="A327" s="123" t="s">
        <v>684</v>
      </c>
      <c r="B327" s="138"/>
      <c r="C327" s="126">
        <f>C328+C329+C330+C331+C332+C333+C334+C335+C336+C337+C338+C339+C340+C341+C342+C343+C344</f>
        <v>105.55000000000003</v>
      </c>
      <c r="D327" s="126">
        <f t="shared" ref="D327:F327" si="34">D328+D329+D330+D331+D332+D333+D334+D335+D336+D337+D338+D339+D340+D341+D342+D343+D344</f>
        <v>105549.44</v>
      </c>
      <c r="E327" s="126">
        <f t="shared" si="34"/>
        <v>1.1641532182693481E-10</v>
      </c>
      <c r="F327" s="126">
        <f t="shared" si="34"/>
        <v>0</v>
      </c>
      <c r="G327" s="117"/>
      <c r="H327" s="117"/>
      <c r="I327" s="117"/>
      <c r="J327" s="117"/>
      <c r="K327" s="117"/>
      <c r="L327" s="117"/>
      <c r="M327" s="117"/>
      <c r="N327" s="117"/>
      <c r="O327" s="117"/>
      <c r="P327" s="117"/>
      <c r="Q327" s="117"/>
      <c r="R327" s="117"/>
      <c r="S327" s="117"/>
      <c r="T327" s="117"/>
      <c r="U327" s="117"/>
      <c r="V327" s="117"/>
      <c r="W327" s="117"/>
      <c r="X327" s="117"/>
      <c r="Y327" s="117"/>
      <c r="Z327" s="117"/>
      <c r="AA327" s="117"/>
      <c r="AB327" s="117"/>
      <c r="AC327" s="117"/>
      <c r="AD327" s="117"/>
      <c r="AE327" s="117"/>
      <c r="AF327" s="117"/>
      <c r="AG327" s="117"/>
      <c r="AH327" s="117"/>
      <c r="AI327" s="117"/>
      <c r="AJ327" s="117"/>
      <c r="AK327" s="117"/>
      <c r="AL327" s="117"/>
      <c r="AM327" s="117"/>
      <c r="AN327" s="117"/>
      <c r="AO327" s="117"/>
      <c r="AP327" s="117"/>
      <c r="AQ327" s="117"/>
      <c r="AR327" s="117"/>
      <c r="AS327" s="117"/>
      <c r="AT327" s="117"/>
      <c r="AU327" s="117"/>
      <c r="AV327" s="117"/>
      <c r="AW327" s="117"/>
      <c r="AX327" s="117"/>
      <c r="AY327" s="117"/>
      <c r="AZ327" s="117"/>
      <c r="BA327" s="117"/>
      <c r="BB327" s="117"/>
      <c r="BC327" s="117"/>
      <c r="BD327" s="117"/>
      <c r="BE327" s="117"/>
      <c r="BF327" s="117"/>
      <c r="BG327" s="117"/>
    </row>
    <row r="328" spans="1:59" x14ac:dyDescent="0.3">
      <c r="A328" s="139" t="s">
        <v>788</v>
      </c>
      <c r="B328" s="138" t="s">
        <v>1059</v>
      </c>
      <c r="C328" s="152">
        <v>6.9</v>
      </c>
      <c r="D328" s="152">
        <v>6900.11</v>
      </c>
      <c r="E328" s="152"/>
      <c r="F328" s="152"/>
      <c r="G328" s="117"/>
      <c r="H328" s="117"/>
      <c r="I328" s="117"/>
      <c r="J328" s="117"/>
      <c r="K328" s="117"/>
      <c r="L328" s="117"/>
      <c r="M328" s="117"/>
      <c r="N328" s="117"/>
      <c r="O328" s="117"/>
      <c r="P328" s="117"/>
      <c r="Q328" s="117"/>
      <c r="R328" s="117"/>
      <c r="S328" s="117"/>
      <c r="T328" s="117"/>
      <c r="U328" s="117"/>
      <c r="V328" s="117"/>
      <c r="W328" s="117"/>
      <c r="X328" s="117"/>
      <c r="Y328" s="117"/>
      <c r="Z328" s="117"/>
      <c r="AA328" s="117"/>
      <c r="AB328" s="117"/>
      <c r="AC328" s="117"/>
      <c r="AD328" s="117"/>
      <c r="AE328" s="117"/>
      <c r="AF328" s="117"/>
      <c r="AG328" s="117"/>
      <c r="AH328" s="117"/>
      <c r="AI328" s="117"/>
      <c r="AJ328" s="117"/>
      <c r="AK328" s="117"/>
      <c r="AL328" s="117"/>
      <c r="AM328" s="117"/>
      <c r="AN328" s="117"/>
      <c r="AO328" s="117"/>
      <c r="AP328" s="117"/>
      <c r="AQ328" s="117"/>
      <c r="AR328" s="117"/>
      <c r="AS328" s="117"/>
      <c r="AT328" s="117"/>
      <c r="AU328" s="117"/>
      <c r="AV328" s="117"/>
      <c r="AW328" s="117"/>
      <c r="AX328" s="117"/>
      <c r="AY328" s="117"/>
      <c r="AZ328" s="117"/>
      <c r="BA328" s="117"/>
      <c r="BB328" s="117"/>
      <c r="BC328" s="117"/>
      <c r="BD328" s="117"/>
      <c r="BE328" s="117"/>
      <c r="BF328" s="117"/>
      <c r="BG328" s="117"/>
    </row>
    <row r="329" spans="1:59" x14ac:dyDescent="0.3">
      <c r="A329" s="139" t="s">
        <v>789</v>
      </c>
      <c r="B329" s="138" t="s">
        <v>934</v>
      </c>
      <c r="C329" s="152">
        <v>-6.9</v>
      </c>
      <c r="D329" s="152">
        <v>-6900.11</v>
      </c>
      <c r="E329" s="152"/>
      <c r="F329" s="152"/>
      <c r="G329" s="117"/>
      <c r="H329" s="117"/>
      <c r="I329" s="117"/>
      <c r="J329" s="117"/>
      <c r="K329" s="117"/>
      <c r="L329" s="117"/>
      <c r="M329" s="117"/>
      <c r="N329" s="117"/>
      <c r="O329" s="117"/>
      <c r="P329" s="117"/>
      <c r="Q329" s="117"/>
      <c r="R329" s="117"/>
      <c r="S329" s="117"/>
      <c r="T329" s="117"/>
      <c r="U329" s="117"/>
      <c r="V329" s="117"/>
      <c r="W329" s="117"/>
      <c r="X329" s="117"/>
      <c r="Y329" s="117"/>
      <c r="Z329" s="117"/>
      <c r="AA329" s="117"/>
      <c r="AB329" s="117"/>
      <c r="AC329" s="117"/>
      <c r="AD329" s="117"/>
      <c r="AE329" s="117"/>
      <c r="AF329" s="117"/>
      <c r="AG329" s="117"/>
      <c r="AH329" s="117"/>
      <c r="AI329" s="117"/>
      <c r="AJ329" s="117"/>
      <c r="AK329" s="117"/>
      <c r="AL329" s="117"/>
      <c r="AM329" s="117"/>
      <c r="AN329" s="117"/>
      <c r="AO329" s="117"/>
      <c r="AP329" s="117"/>
      <c r="AQ329" s="117"/>
      <c r="AR329" s="117"/>
      <c r="AS329" s="117"/>
      <c r="AT329" s="117"/>
      <c r="AU329" s="117"/>
      <c r="AV329" s="117"/>
      <c r="AW329" s="117"/>
      <c r="AX329" s="117"/>
      <c r="AY329" s="117"/>
      <c r="AZ329" s="117"/>
      <c r="BA329" s="117"/>
      <c r="BB329" s="117"/>
      <c r="BC329" s="117"/>
      <c r="BD329" s="117"/>
      <c r="BE329" s="117"/>
      <c r="BF329" s="117"/>
      <c r="BG329" s="117"/>
    </row>
    <row r="330" spans="1:59" x14ac:dyDescent="0.3">
      <c r="A330" s="139" t="s">
        <v>790</v>
      </c>
      <c r="B330" s="41" t="s">
        <v>881</v>
      </c>
      <c r="C330" s="152">
        <v>26.68</v>
      </c>
      <c r="D330" s="152">
        <v>26682.09</v>
      </c>
      <c r="E330" s="152"/>
      <c r="F330" s="152"/>
      <c r="G330" s="117"/>
      <c r="H330" s="117"/>
      <c r="I330" s="117"/>
      <c r="J330" s="117"/>
      <c r="K330" s="117"/>
      <c r="L330" s="117"/>
      <c r="M330" s="117"/>
      <c r="N330" s="117"/>
      <c r="O330" s="117"/>
      <c r="P330" s="117"/>
      <c r="Q330" s="117"/>
      <c r="R330" s="117"/>
      <c r="S330" s="117"/>
      <c r="T330" s="117"/>
      <c r="U330" s="117"/>
      <c r="V330" s="117"/>
      <c r="W330" s="117"/>
      <c r="X330" s="117"/>
      <c r="Y330" s="117"/>
      <c r="Z330" s="117"/>
      <c r="AA330" s="117"/>
      <c r="AB330" s="117"/>
      <c r="AC330" s="117"/>
      <c r="AD330" s="117"/>
      <c r="AE330" s="117"/>
      <c r="AF330" s="117"/>
      <c r="AG330" s="117"/>
      <c r="AH330" s="117"/>
      <c r="AI330" s="117"/>
      <c r="AJ330" s="117"/>
      <c r="AK330" s="117"/>
      <c r="AL330" s="117"/>
      <c r="AM330" s="117"/>
      <c r="AN330" s="117"/>
      <c r="AO330" s="117"/>
      <c r="AP330" s="117"/>
      <c r="AQ330" s="117"/>
      <c r="AR330" s="117"/>
      <c r="AS330" s="117"/>
      <c r="AT330" s="117"/>
      <c r="AU330" s="117"/>
      <c r="AV330" s="117"/>
      <c r="AW330" s="117"/>
      <c r="AX330" s="117"/>
      <c r="AY330" s="117"/>
      <c r="AZ330" s="117"/>
      <c r="BA330" s="117"/>
      <c r="BB330" s="117"/>
      <c r="BC330" s="117"/>
      <c r="BD330" s="117"/>
      <c r="BE330" s="117"/>
      <c r="BF330" s="117"/>
      <c r="BG330" s="117"/>
    </row>
    <row r="331" spans="1:59" x14ac:dyDescent="0.3">
      <c r="A331" s="139" t="s">
        <v>686</v>
      </c>
      <c r="B331" s="138" t="s">
        <v>644</v>
      </c>
      <c r="C331" s="141">
        <v>80</v>
      </c>
      <c r="D331" s="141">
        <v>80000</v>
      </c>
      <c r="E331" s="141"/>
      <c r="F331" s="141"/>
      <c r="G331" s="117"/>
      <c r="H331" s="117"/>
      <c r="I331" s="117"/>
      <c r="J331" s="117"/>
      <c r="K331" s="117"/>
      <c r="L331" s="117"/>
      <c r="M331" s="117"/>
      <c r="N331" s="117"/>
      <c r="O331" s="117"/>
      <c r="P331" s="117"/>
      <c r="Q331" s="117"/>
      <c r="R331" s="117"/>
      <c r="S331" s="117"/>
      <c r="T331" s="117"/>
      <c r="U331" s="117"/>
      <c r="V331" s="117"/>
      <c r="W331" s="117"/>
      <c r="X331" s="117"/>
      <c r="Y331" s="117"/>
      <c r="Z331" s="117"/>
      <c r="AA331" s="117"/>
      <c r="AB331" s="117"/>
      <c r="AC331" s="117"/>
      <c r="AD331" s="117"/>
      <c r="AE331" s="117"/>
      <c r="AF331" s="117"/>
      <c r="AG331" s="117"/>
      <c r="AH331" s="117"/>
      <c r="AI331" s="117"/>
      <c r="AJ331" s="117"/>
      <c r="AK331" s="117"/>
      <c r="AL331" s="117"/>
      <c r="AM331" s="117"/>
      <c r="AN331" s="117"/>
      <c r="AO331" s="117"/>
      <c r="AP331" s="117"/>
      <c r="AQ331" s="117"/>
      <c r="AR331" s="117"/>
      <c r="AS331" s="117"/>
      <c r="AT331" s="117"/>
      <c r="AU331" s="117"/>
      <c r="AV331" s="117"/>
      <c r="AW331" s="117"/>
      <c r="AX331" s="117"/>
      <c r="AY331" s="117"/>
      <c r="AZ331" s="117"/>
      <c r="BA331" s="117"/>
      <c r="BB331" s="117"/>
      <c r="BC331" s="117"/>
      <c r="BD331" s="117"/>
      <c r="BE331" s="117"/>
      <c r="BF331" s="117"/>
      <c r="BG331" s="117"/>
    </row>
    <row r="332" spans="1:59" x14ac:dyDescent="0.3">
      <c r="A332" s="139" t="s">
        <v>685</v>
      </c>
      <c r="B332" s="138" t="s">
        <v>850</v>
      </c>
      <c r="C332" s="141">
        <v>-80</v>
      </c>
      <c r="D332" s="141">
        <v>-80000</v>
      </c>
      <c r="E332" s="141"/>
      <c r="F332" s="141"/>
      <c r="G332" s="117"/>
      <c r="H332" s="117"/>
      <c r="I332" s="117"/>
      <c r="J332" s="117"/>
      <c r="K332" s="117"/>
      <c r="L332" s="117"/>
      <c r="M332" s="117"/>
      <c r="N332" s="117"/>
      <c r="O332" s="117"/>
      <c r="P332" s="117"/>
      <c r="Q332" s="117"/>
      <c r="R332" s="117"/>
      <c r="S332" s="117"/>
      <c r="T332" s="117"/>
      <c r="U332" s="117"/>
      <c r="V332" s="117"/>
      <c r="W332" s="117"/>
      <c r="X332" s="117"/>
      <c r="Y332" s="117"/>
      <c r="Z332" s="117"/>
      <c r="AA332" s="117"/>
      <c r="AB332" s="117"/>
      <c r="AC332" s="117"/>
      <c r="AD332" s="117"/>
      <c r="AE332" s="117"/>
      <c r="AF332" s="117"/>
      <c r="AG332" s="117"/>
      <c r="AH332" s="117"/>
      <c r="AI332" s="117"/>
      <c r="AJ332" s="117"/>
      <c r="AK332" s="117"/>
      <c r="AL332" s="117"/>
      <c r="AM332" s="117"/>
      <c r="AN332" s="117"/>
      <c r="AO332" s="117"/>
      <c r="AP332" s="117"/>
      <c r="AQ332" s="117"/>
      <c r="AR332" s="117"/>
      <c r="AS332" s="117"/>
      <c r="AT332" s="117"/>
      <c r="AU332" s="117"/>
      <c r="AV332" s="117"/>
      <c r="AW332" s="117"/>
      <c r="AX332" s="117"/>
      <c r="AY332" s="117"/>
      <c r="AZ332" s="117"/>
      <c r="BA332" s="117"/>
      <c r="BB332" s="117"/>
      <c r="BC332" s="117"/>
      <c r="BD332" s="117"/>
      <c r="BE332" s="117"/>
      <c r="BF332" s="117"/>
      <c r="BG332" s="117"/>
    </row>
    <row r="333" spans="1:59" ht="56.25" x14ac:dyDescent="0.3">
      <c r="A333" s="176" t="s">
        <v>1074</v>
      </c>
      <c r="B333" s="140" t="s">
        <v>853</v>
      </c>
      <c r="C333" s="141"/>
      <c r="D333" s="141"/>
      <c r="E333" s="141">
        <v>1087731.1100000001</v>
      </c>
      <c r="F333" s="141"/>
      <c r="G333" s="117"/>
      <c r="H333" s="117"/>
      <c r="I333" s="117"/>
      <c r="J333" s="117"/>
      <c r="K333" s="117"/>
      <c r="L333" s="117"/>
      <c r="M333" s="117"/>
      <c r="N333" s="117"/>
      <c r="O333" s="117"/>
      <c r="P333" s="117"/>
      <c r="Q333" s="117"/>
      <c r="R333" s="117"/>
      <c r="S333" s="117"/>
      <c r="T333" s="117"/>
      <c r="U333" s="117"/>
      <c r="V333" s="117"/>
      <c r="W333" s="117"/>
      <c r="X333" s="117"/>
      <c r="Y333" s="117"/>
      <c r="Z333" s="117"/>
      <c r="AA333" s="117"/>
      <c r="AB333" s="117"/>
      <c r="AC333" s="117"/>
      <c r="AD333" s="117"/>
      <c r="AE333" s="117"/>
      <c r="AF333" s="117"/>
      <c r="AG333" s="117"/>
      <c r="AH333" s="117"/>
      <c r="AI333" s="117"/>
      <c r="AJ333" s="117"/>
      <c r="AK333" s="117"/>
      <c r="AL333" s="117"/>
      <c r="AM333" s="117"/>
      <c r="AN333" s="117"/>
      <c r="AO333" s="117"/>
      <c r="AP333" s="117"/>
      <c r="AQ333" s="117"/>
      <c r="AR333" s="117"/>
      <c r="AS333" s="117"/>
      <c r="AT333" s="117"/>
      <c r="AU333" s="117"/>
      <c r="AV333" s="117"/>
      <c r="AW333" s="117"/>
      <c r="AX333" s="117"/>
      <c r="AY333" s="117"/>
      <c r="AZ333" s="117"/>
      <c r="BA333" s="117"/>
      <c r="BB333" s="117"/>
      <c r="BC333" s="117"/>
      <c r="BD333" s="117"/>
      <c r="BE333" s="117"/>
      <c r="BF333" s="117"/>
      <c r="BG333" s="117"/>
    </row>
    <row r="334" spans="1:59" x14ac:dyDescent="0.3">
      <c r="A334" s="139" t="s">
        <v>686</v>
      </c>
      <c r="B334" s="140" t="s">
        <v>855</v>
      </c>
      <c r="C334" s="141"/>
      <c r="D334" s="141"/>
      <c r="E334" s="141">
        <v>-605700</v>
      </c>
      <c r="F334" s="141"/>
      <c r="G334" s="117"/>
      <c r="H334" s="117"/>
      <c r="I334" s="117"/>
      <c r="J334" s="117"/>
      <c r="K334" s="117"/>
      <c r="L334" s="117"/>
      <c r="M334" s="117"/>
      <c r="N334" s="117"/>
      <c r="O334" s="117"/>
      <c r="P334" s="117"/>
      <c r="Q334" s="117"/>
      <c r="R334" s="117"/>
      <c r="S334" s="117"/>
      <c r="T334" s="117"/>
      <c r="U334" s="117"/>
      <c r="V334" s="117"/>
      <c r="W334" s="117"/>
      <c r="X334" s="117"/>
      <c r="Y334" s="117"/>
      <c r="Z334" s="117"/>
      <c r="AA334" s="117"/>
      <c r="AB334" s="117"/>
      <c r="AC334" s="117"/>
      <c r="AD334" s="117"/>
      <c r="AE334" s="117"/>
      <c r="AF334" s="117"/>
      <c r="AG334" s="117"/>
      <c r="AH334" s="117"/>
      <c r="AI334" s="117"/>
      <c r="AJ334" s="117"/>
      <c r="AK334" s="117"/>
      <c r="AL334" s="117"/>
      <c r="AM334" s="117"/>
      <c r="AN334" s="117"/>
      <c r="AO334" s="117"/>
      <c r="AP334" s="117"/>
      <c r="AQ334" s="117"/>
      <c r="AR334" s="117"/>
      <c r="AS334" s="117"/>
      <c r="AT334" s="117"/>
      <c r="AU334" s="117"/>
      <c r="AV334" s="117"/>
      <c r="AW334" s="117"/>
      <c r="AX334" s="117"/>
      <c r="AY334" s="117"/>
      <c r="AZ334" s="117"/>
      <c r="BA334" s="117"/>
      <c r="BB334" s="117"/>
      <c r="BC334" s="117"/>
      <c r="BD334" s="117"/>
      <c r="BE334" s="117"/>
      <c r="BF334" s="117"/>
      <c r="BG334" s="117"/>
    </row>
    <row r="335" spans="1:59" x14ac:dyDescent="0.3">
      <c r="A335" s="139" t="s">
        <v>685</v>
      </c>
      <c r="B335" s="140" t="s">
        <v>856</v>
      </c>
      <c r="C335" s="141"/>
      <c r="D335" s="141"/>
      <c r="E335" s="141">
        <v>-232031.11</v>
      </c>
      <c r="F335" s="141"/>
      <c r="G335" s="117"/>
      <c r="H335" s="117"/>
      <c r="I335" s="117"/>
      <c r="J335" s="117"/>
      <c r="K335" s="117"/>
      <c r="L335" s="117"/>
      <c r="M335" s="117"/>
      <c r="N335" s="117"/>
      <c r="O335" s="117"/>
      <c r="P335" s="117"/>
      <c r="Q335" s="117"/>
      <c r="R335" s="117"/>
      <c r="S335" s="117"/>
      <c r="T335" s="117"/>
      <c r="U335" s="117"/>
      <c r="V335" s="117"/>
      <c r="W335" s="117"/>
      <c r="X335" s="117"/>
      <c r="Y335" s="117"/>
      <c r="Z335" s="117"/>
      <c r="AA335" s="117"/>
      <c r="AB335" s="117"/>
      <c r="AC335" s="117"/>
      <c r="AD335" s="117"/>
      <c r="AE335" s="117"/>
      <c r="AF335" s="117"/>
      <c r="AG335" s="117"/>
      <c r="AH335" s="117"/>
      <c r="AI335" s="117"/>
      <c r="AJ335" s="117"/>
      <c r="AK335" s="117"/>
      <c r="AL335" s="117"/>
      <c r="AM335" s="117"/>
      <c r="AN335" s="117"/>
      <c r="AO335" s="117"/>
      <c r="AP335" s="117"/>
      <c r="AQ335" s="117"/>
      <c r="AR335" s="117"/>
      <c r="AS335" s="117"/>
      <c r="AT335" s="117"/>
      <c r="AU335" s="117"/>
      <c r="AV335" s="117"/>
      <c r="AW335" s="117"/>
      <c r="AX335" s="117"/>
      <c r="AY335" s="117"/>
      <c r="AZ335" s="117"/>
      <c r="BA335" s="117"/>
      <c r="BB335" s="117"/>
      <c r="BC335" s="117"/>
      <c r="BD335" s="117"/>
      <c r="BE335" s="117"/>
      <c r="BF335" s="117"/>
      <c r="BG335" s="117"/>
    </row>
    <row r="336" spans="1:59" x14ac:dyDescent="0.3">
      <c r="A336" s="139" t="s">
        <v>687</v>
      </c>
      <c r="B336" s="140" t="s">
        <v>857</v>
      </c>
      <c r="C336" s="141"/>
      <c r="D336" s="141"/>
      <c r="E336" s="141">
        <v>-140000</v>
      </c>
      <c r="F336" s="141"/>
      <c r="G336" s="117"/>
      <c r="H336" s="117"/>
      <c r="I336" s="117"/>
      <c r="J336" s="117"/>
      <c r="K336" s="117"/>
      <c r="L336" s="117"/>
      <c r="M336" s="117"/>
      <c r="N336" s="117"/>
      <c r="O336" s="117"/>
      <c r="P336" s="117"/>
      <c r="Q336" s="117"/>
      <c r="R336" s="117"/>
      <c r="S336" s="117"/>
      <c r="T336" s="117"/>
      <c r="U336" s="117"/>
      <c r="V336" s="117"/>
      <c r="W336" s="117"/>
      <c r="X336" s="117"/>
      <c r="Y336" s="117"/>
      <c r="Z336" s="117"/>
      <c r="AA336" s="117"/>
      <c r="AB336" s="117"/>
      <c r="AC336" s="117"/>
      <c r="AD336" s="117"/>
      <c r="AE336" s="117"/>
      <c r="AF336" s="117"/>
      <c r="AG336" s="117"/>
      <c r="AH336" s="117"/>
      <c r="AI336" s="117"/>
      <c r="AJ336" s="117"/>
      <c r="AK336" s="117"/>
      <c r="AL336" s="117"/>
      <c r="AM336" s="117"/>
      <c r="AN336" s="117"/>
      <c r="AO336" s="117"/>
      <c r="AP336" s="117"/>
      <c r="AQ336" s="117"/>
      <c r="AR336" s="117"/>
      <c r="AS336" s="117"/>
      <c r="AT336" s="117"/>
      <c r="AU336" s="117"/>
      <c r="AV336" s="117"/>
      <c r="AW336" s="117"/>
      <c r="AX336" s="117"/>
      <c r="AY336" s="117"/>
      <c r="AZ336" s="117"/>
      <c r="BA336" s="117"/>
      <c r="BB336" s="117"/>
      <c r="BC336" s="117"/>
      <c r="BD336" s="117"/>
      <c r="BE336" s="117"/>
      <c r="BF336" s="117"/>
      <c r="BG336" s="117"/>
    </row>
    <row r="337" spans="1:59" ht="56.25" x14ac:dyDescent="0.3">
      <c r="A337" s="139" t="s">
        <v>1076</v>
      </c>
      <c r="B337" s="64" t="s">
        <v>858</v>
      </c>
      <c r="C337" s="141"/>
      <c r="D337" s="141"/>
      <c r="E337" s="141">
        <v>-60000</v>
      </c>
      <c r="F337" s="141"/>
      <c r="G337" s="117"/>
      <c r="H337" s="117"/>
      <c r="I337" s="117"/>
      <c r="J337" s="117"/>
      <c r="K337" s="117"/>
      <c r="L337" s="117"/>
      <c r="M337" s="117"/>
      <c r="N337" s="117"/>
      <c r="O337" s="117"/>
      <c r="P337" s="117"/>
      <c r="Q337" s="117"/>
      <c r="R337" s="117"/>
      <c r="S337" s="117"/>
      <c r="T337" s="117"/>
      <c r="U337" s="117"/>
      <c r="V337" s="117"/>
      <c r="W337" s="117"/>
      <c r="X337" s="117"/>
      <c r="Y337" s="117"/>
      <c r="Z337" s="117"/>
      <c r="AA337" s="117"/>
      <c r="AB337" s="117"/>
      <c r="AC337" s="117"/>
      <c r="AD337" s="117"/>
      <c r="AE337" s="117"/>
      <c r="AF337" s="117"/>
      <c r="AG337" s="117"/>
      <c r="AH337" s="117"/>
      <c r="AI337" s="117"/>
      <c r="AJ337" s="117"/>
      <c r="AK337" s="117"/>
      <c r="AL337" s="117"/>
      <c r="AM337" s="117"/>
      <c r="AN337" s="117"/>
      <c r="AO337" s="117"/>
      <c r="AP337" s="117"/>
      <c r="AQ337" s="117"/>
      <c r="AR337" s="117"/>
      <c r="AS337" s="117"/>
      <c r="AT337" s="117"/>
      <c r="AU337" s="117"/>
      <c r="AV337" s="117"/>
      <c r="AW337" s="117"/>
      <c r="AX337" s="117"/>
      <c r="AY337" s="117"/>
      <c r="AZ337" s="117"/>
      <c r="BA337" s="117"/>
      <c r="BB337" s="117"/>
      <c r="BC337" s="117"/>
      <c r="BD337" s="117"/>
      <c r="BE337" s="117"/>
      <c r="BF337" s="117"/>
      <c r="BG337" s="117"/>
    </row>
    <row r="338" spans="1:59" ht="75" x14ac:dyDescent="0.3">
      <c r="A338" s="176" t="s">
        <v>854</v>
      </c>
      <c r="B338" s="41" t="s">
        <v>859</v>
      </c>
      <c r="C338" s="141"/>
      <c r="D338" s="141"/>
      <c r="E338" s="141">
        <v>-50000</v>
      </c>
      <c r="F338" s="141"/>
      <c r="G338" s="117"/>
      <c r="H338" s="117"/>
      <c r="I338" s="117"/>
      <c r="J338" s="117"/>
      <c r="K338" s="117"/>
      <c r="L338" s="117"/>
      <c r="M338" s="117"/>
      <c r="N338" s="117"/>
      <c r="O338" s="117"/>
      <c r="P338" s="117"/>
      <c r="Q338" s="117"/>
      <c r="R338" s="117"/>
      <c r="S338" s="117"/>
      <c r="T338" s="117"/>
      <c r="U338" s="117"/>
      <c r="V338" s="117"/>
      <c r="W338" s="117"/>
      <c r="X338" s="117"/>
      <c r="Y338" s="117"/>
      <c r="Z338" s="117"/>
      <c r="AA338" s="117"/>
      <c r="AB338" s="117"/>
      <c r="AC338" s="117"/>
      <c r="AD338" s="117"/>
      <c r="AE338" s="117"/>
      <c r="AF338" s="117"/>
      <c r="AG338" s="117"/>
      <c r="AH338" s="117"/>
      <c r="AI338" s="117"/>
      <c r="AJ338" s="117"/>
      <c r="AK338" s="117"/>
      <c r="AL338" s="117"/>
      <c r="AM338" s="117"/>
      <c r="AN338" s="117"/>
      <c r="AO338" s="117"/>
      <c r="AP338" s="117"/>
      <c r="AQ338" s="117"/>
      <c r="AR338" s="117"/>
      <c r="AS338" s="117"/>
      <c r="AT338" s="117"/>
      <c r="AU338" s="117"/>
      <c r="AV338" s="117"/>
      <c r="AW338" s="117"/>
      <c r="AX338" s="117"/>
      <c r="AY338" s="117"/>
      <c r="AZ338" s="117"/>
      <c r="BA338" s="117"/>
      <c r="BB338" s="117"/>
      <c r="BC338" s="117"/>
      <c r="BD338" s="117"/>
      <c r="BE338" s="117"/>
      <c r="BF338" s="117"/>
      <c r="BG338" s="117"/>
    </row>
    <row r="339" spans="1:59" ht="75" x14ac:dyDescent="0.3">
      <c r="A339" s="139" t="s">
        <v>860</v>
      </c>
      <c r="B339" s="173" t="s">
        <v>862</v>
      </c>
      <c r="C339" s="141">
        <v>-98.21</v>
      </c>
      <c r="D339" s="141">
        <v>-98205.77</v>
      </c>
      <c r="E339" s="141"/>
      <c r="F339" s="141"/>
      <c r="G339" s="117"/>
      <c r="H339" s="117"/>
      <c r="I339" s="117"/>
      <c r="J339" s="117"/>
      <c r="K339" s="117"/>
      <c r="L339" s="117"/>
      <c r="M339" s="117"/>
      <c r="N339" s="117"/>
      <c r="O339" s="117"/>
      <c r="P339" s="117"/>
      <c r="Q339" s="117"/>
      <c r="R339" s="117"/>
      <c r="S339" s="117"/>
      <c r="T339" s="117"/>
      <c r="U339" s="117"/>
      <c r="V339" s="117"/>
      <c r="W339" s="117"/>
      <c r="X339" s="117"/>
      <c r="Y339" s="117"/>
      <c r="Z339" s="117"/>
      <c r="AA339" s="117"/>
      <c r="AB339" s="117"/>
      <c r="AC339" s="117"/>
      <c r="AD339" s="117"/>
      <c r="AE339" s="117"/>
      <c r="AF339" s="117"/>
      <c r="AG339" s="117"/>
      <c r="AH339" s="117"/>
      <c r="AI339" s="117"/>
      <c r="AJ339" s="117"/>
      <c r="AK339" s="117"/>
      <c r="AL339" s="117"/>
      <c r="AM339" s="117"/>
      <c r="AN339" s="117"/>
      <c r="AO339" s="117"/>
      <c r="AP339" s="117"/>
      <c r="AQ339" s="117"/>
      <c r="AR339" s="117"/>
      <c r="AS339" s="117"/>
      <c r="AT339" s="117"/>
      <c r="AU339" s="117"/>
      <c r="AV339" s="117"/>
      <c r="AW339" s="117"/>
      <c r="AX339" s="117"/>
      <c r="AY339" s="117"/>
      <c r="AZ339" s="117"/>
      <c r="BA339" s="117"/>
      <c r="BB339" s="117"/>
      <c r="BC339" s="117"/>
      <c r="BD339" s="117"/>
      <c r="BE339" s="117"/>
      <c r="BF339" s="117"/>
      <c r="BG339" s="117"/>
    </row>
    <row r="340" spans="1:59" ht="37.5" x14ac:dyDescent="0.3">
      <c r="A340" s="139" t="s">
        <v>686</v>
      </c>
      <c r="B340" s="138" t="s">
        <v>863</v>
      </c>
      <c r="C340" s="141">
        <v>18.21</v>
      </c>
      <c r="D340" s="141">
        <v>18205.77</v>
      </c>
      <c r="E340" s="141"/>
      <c r="F340" s="141"/>
      <c r="G340" s="117"/>
      <c r="H340" s="117"/>
      <c r="I340" s="117"/>
      <c r="J340" s="117"/>
      <c r="K340" s="117"/>
      <c r="L340" s="117"/>
      <c r="M340" s="117"/>
      <c r="N340" s="117"/>
      <c r="O340" s="117"/>
      <c r="P340" s="117"/>
      <c r="Q340" s="117"/>
      <c r="R340" s="117"/>
      <c r="S340" s="117"/>
      <c r="T340" s="117"/>
      <c r="U340" s="117"/>
      <c r="V340" s="117"/>
      <c r="W340" s="117"/>
      <c r="X340" s="117"/>
      <c r="Y340" s="117"/>
      <c r="Z340" s="117"/>
      <c r="AA340" s="117"/>
      <c r="AB340" s="117"/>
      <c r="AC340" s="117"/>
      <c r="AD340" s="117"/>
      <c r="AE340" s="117"/>
      <c r="AF340" s="117"/>
      <c r="AG340" s="117"/>
      <c r="AH340" s="117"/>
      <c r="AI340" s="117"/>
      <c r="AJ340" s="117"/>
      <c r="AK340" s="117"/>
      <c r="AL340" s="117"/>
      <c r="AM340" s="117"/>
      <c r="AN340" s="117"/>
      <c r="AO340" s="117"/>
      <c r="AP340" s="117"/>
      <c r="AQ340" s="117"/>
      <c r="AR340" s="117"/>
      <c r="AS340" s="117"/>
      <c r="AT340" s="117"/>
      <c r="AU340" s="117"/>
      <c r="AV340" s="117"/>
      <c r="AW340" s="117"/>
      <c r="AX340" s="117"/>
      <c r="AY340" s="117"/>
      <c r="AZ340" s="117"/>
      <c r="BA340" s="117"/>
      <c r="BB340" s="117"/>
      <c r="BC340" s="117"/>
      <c r="BD340" s="117"/>
      <c r="BE340" s="117"/>
      <c r="BF340" s="117"/>
      <c r="BG340" s="117"/>
    </row>
    <row r="341" spans="1:59" x14ac:dyDescent="0.3">
      <c r="A341" s="139" t="s">
        <v>685</v>
      </c>
      <c r="B341" s="138" t="s">
        <v>864</v>
      </c>
      <c r="C341" s="141">
        <v>80</v>
      </c>
      <c r="D341" s="141">
        <v>80000</v>
      </c>
      <c r="E341" s="141"/>
      <c r="F341" s="141"/>
      <c r="G341" s="117"/>
      <c r="H341" s="117"/>
      <c r="I341" s="117"/>
      <c r="J341" s="117"/>
      <c r="K341" s="117"/>
      <c r="L341" s="117"/>
      <c r="M341" s="117"/>
      <c r="N341" s="117"/>
      <c r="O341" s="117"/>
      <c r="P341" s="117"/>
      <c r="Q341" s="117"/>
      <c r="R341" s="117"/>
      <c r="S341" s="117"/>
      <c r="T341" s="117"/>
      <c r="U341" s="117"/>
      <c r="V341" s="117"/>
      <c r="W341" s="117"/>
      <c r="X341" s="117"/>
      <c r="Y341" s="117"/>
      <c r="Z341" s="117"/>
      <c r="AA341" s="117"/>
      <c r="AB341" s="117"/>
      <c r="AC341" s="117"/>
      <c r="AD341" s="117"/>
      <c r="AE341" s="117"/>
      <c r="AF341" s="117"/>
      <c r="AG341" s="117"/>
      <c r="AH341" s="117"/>
      <c r="AI341" s="117"/>
      <c r="AJ341" s="117"/>
      <c r="AK341" s="117"/>
      <c r="AL341" s="117"/>
      <c r="AM341" s="117"/>
      <c r="AN341" s="117"/>
      <c r="AO341" s="117"/>
      <c r="AP341" s="117"/>
      <c r="AQ341" s="117"/>
      <c r="AR341" s="117"/>
      <c r="AS341" s="117"/>
      <c r="AT341" s="117"/>
      <c r="AU341" s="117"/>
      <c r="AV341" s="117"/>
      <c r="AW341" s="117"/>
      <c r="AX341" s="117"/>
      <c r="AY341" s="117"/>
      <c r="AZ341" s="117"/>
      <c r="BA341" s="117"/>
      <c r="BB341" s="117"/>
      <c r="BC341" s="117"/>
      <c r="BD341" s="117"/>
      <c r="BE341" s="117"/>
      <c r="BF341" s="117"/>
      <c r="BG341" s="117"/>
    </row>
    <row r="342" spans="1:59" x14ac:dyDescent="0.3">
      <c r="A342" s="139" t="s">
        <v>790</v>
      </c>
      <c r="B342" s="138" t="s">
        <v>865</v>
      </c>
      <c r="C342" s="141">
        <v>83.92</v>
      </c>
      <c r="D342" s="141">
        <v>83920</v>
      </c>
      <c r="E342" s="141"/>
      <c r="F342" s="141"/>
    </row>
    <row r="343" spans="1:59" x14ac:dyDescent="0.3">
      <c r="A343" s="139" t="s">
        <v>789</v>
      </c>
      <c r="B343" s="138" t="s">
        <v>866</v>
      </c>
      <c r="C343" s="141">
        <v>-83.92</v>
      </c>
      <c r="D343" s="141">
        <v>-83920</v>
      </c>
      <c r="E343" s="141"/>
      <c r="F343" s="141"/>
    </row>
    <row r="344" spans="1:59" x14ac:dyDescent="0.3">
      <c r="A344" s="185" t="s">
        <v>790</v>
      </c>
      <c r="B344" s="41" t="s">
        <v>881</v>
      </c>
      <c r="C344" s="141">
        <v>78.87</v>
      </c>
      <c r="D344" s="141">
        <v>78867.350000000006</v>
      </c>
      <c r="E344" s="141"/>
      <c r="F344" s="141"/>
    </row>
    <row r="345" spans="1:59" x14ac:dyDescent="0.3">
      <c r="A345" s="143"/>
      <c r="B345" s="3"/>
    </row>
    <row r="347" spans="1:59" x14ac:dyDescent="0.3">
      <c r="A347" s="123" t="s">
        <v>791</v>
      </c>
      <c r="B347" s="140"/>
      <c r="C347" s="126">
        <f>C348+C349+C350+C351+C352+C353+C354+C355+C356+C357+C358</f>
        <v>91.59</v>
      </c>
      <c r="D347" s="126">
        <f t="shared" ref="D347:F347" si="35">D348+D349+D350+D351+D352+D353+D354+D355+D356+D357+D358</f>
        <v>91588.58</v>
      </c>
      <c r="E347" s="126">
        <f t="shared" si="35"/>
        <v>0</v>
      </c>
      <c r="F347" s="126">
        <f t="shared" si="35"/>
        <v>0</v>
      </c>
    </row>
    <row r="348" spans="1:59" x14ac:dyDescent="0.3">
      <c r="A348" s="139" t="s">
        <v>792</v>
      </c>
      <c r="B348" s="41" t="s">
        <v>881</v>
      </c>
      <c r="C348" s="152">
        <v>26.24</v>
      </c>
      <c r="D348" s="152">
        <v>26235.98</v>
      </c>
      <c r="E348" s="152"/>
      <c r="F348" s="152"/>
    </row>
    <row r="349" spans="1:59" x14ac:dyDescent="0.3">
      <c r="A349" s="139" t="s">
        <v>872</v>
      </c>
      <c r="B349" s="41" t="s">
        <v>882</v>
      </c>
      <c r="C349" s="141">
        <v>-5.66</v>
      </c>
      <c r="D349" s="141">
        <v>-5656</v>
      </c>
      <c r="E349" s="141"/>
      <c r="F349" s="141"/>
    </row>
    <row r="350" spans="1:59" x14ac:dyDescent="0.3">
      <c r="A350" s="139" t="s">
        <v>873</v>
      </c>
      <c r="B350" s="41" t="s">
        <v>883</v>
      </c>
      <c r="C350" s="141">
        <v>-50</v>
      </c>
      <c r="D350" s="141">
        <v>-50000</v>
      </c>
      <c r="E350" s="141"/>
      <c r="F350" s="141"/>
    </row>
    <row r="351" spans="1:59" x14ac:dyDescent="0.3">
      <c r="A351" s="139" t="s">
        <v>874</v>
      </c>
      <c r="B351" s="41" t="s">
        <v>884</v>
      </c>
      <c r="C351" s="141">
        <v>-33.85</v>
      </c>
      <c r="D351" s="141">
        <v>-33850</v>
      </c>
      <c r="E351" s="141"/>
      <c r="F351" s="141"/>
    </row>
    <row r="352" spans="1:59" x14ac:dyDescent="0.3">
      <c r="A352" s="139" t="s">
        <v>875</v>
      </c>
      <c r="B352" s="41" t="s">
        <v>885</v>
      </c>
      <c r="C352" s="141">
        <v>-4.45</v>
      </c>
      <c r="D352" s="141">
        <v>-4448</v>
      </c>
      <c r="E352" s="141"/>
      <c r="F352" s="141"/>
    </row>
    <row r="353" spans="1:6" x14ac:dyDescent="0.3">
      <c r="A353" s="139" t="s">
        <v>876</v>
      </c>
      <c r="B353" s="41" t="s">
        <v>644</v>
      </c>
      <c r="C353" s="141">
        <v>-574.78</v>
      </c>
      <c r="D353" s="141">
        <v>-574782.1</v>
      </c>
      <c r="E353" s="141"/>
      <c r="F353" s="141"/>
    </row>
    <row r="354" spans="1:6" ht="37.5" x14ac:dyDescent="0.3">
      <c r="A354" s="139" t="s">
        <v>877</v>
      </c>
      <c r="B354" s="41" t="s">
        <v>239</v>
      </c>
      <c r="C354" s="141">
        <v>42</v>
      </c>
      <c r="D354" s="141">
        <v>42000</v>
      </c>
      <c r="E354" s="141"/>
      <c r="F354" s="141"/>
    </row>
    <row r="355" spans="1:6" x14ac:dyDescent="0.3">
      <c r="A355" s="139" t="s">
        <v>878</v>
      </c>
      <c r="B355" s="41" t="s">
        <v>886</v>
      </c>
      <c r="C355" s="141">
        <v>600</v>
      </c>
      <c r="D355" s="141">
        <v>600000</v>
      </c>
      <c r="E355" s="141"/>
      <c r="F355" s="141"/>
    </row>
    <row r="356" spans="1:6" x14ac:dyDescent="0.3">
      <c r="A356" s="139" t="s">
        <v>879</v>
      </c>
      <c r="B356" s="41" t="s">
        <v>887</v>
      </c>
      <c r="C356" s="141">
        <v>11.3</v>
      </c>
      <c r="D356" s="141">
        <v>11300</v>
      </c>
      <c r="E356" s="141"/>
      <c r="F356" s="141"/>
    </row>
    <row r="357" spans="1:6" x14ac:dyDescent="0.3">
      <c r="A357" s="139" t="s">
        <v>880</v>
      </c>
      <c r="B357" s="41" t="s">
        <v>888</v>
      </c>
      <c r="C357" s="141">
        <v>15.44</v>
      </c>
      <c r="D357" s="141">
        <v>15436.1</v>
      </c>
      <c r="E357" s="141"/>
      <c r="F357" s="141"/>
    </row>
    <row r="358" spans="1:6" x14ac:dyDescent="0.3">
      <c r="A358" s="185" t="s">
        <v>792</v>
      </c>
      <c r="B358" s="41" t="s">
        <v>881</v>
      </c>
      <c r="C358" s="141">
        <v>65.349999999999994</v>
      </c>
      <c r="D358" s="141">
        <v>65352.6</v>
      </c>
      <c r="E358" s="141"/>
      <c r="F358" s="141"/>
    </row>
    <row r="359" spans="1:6" x14ac:dyDescent="0.3">
      <c r="A359" s="139"/>
      <c r="B359" s="41"/>
      <c r="C359" s="141"/>
      <c r="D359" s="141"/>
      <c r="E359" s="141"/>
      <c r="F359" s="141"/>
    </row>
    <row r="360" spans="1:6" x14ac:dyDescent="0.3">
      <c r="A360" s="139"/>
      <c r="B360" s="166"/>
      <c r="C360" s="141"/>
      <c r="D360" s="141"/>
      <c r="E360" s="141"/>
      <c r="F360" s="141"/>
    </row>
    <row r="363" spans="1:6" x14ac:dyDescent="0.3">
      <c r="A363" s="123" t="s">
        <v>688</v>
      </c>
      <c r="B363" s="140"/>
      <c r="C363" s="126">
        <f>C364+C365+C366+C367+C368+C369+C370</f>
        <v>345.64</v>
      </c>
      <c r="D363" s="126">
        <f t="shared" ref="D363:F363" si="36">D364+D365+D366+D367+D368+D369+D370</f>
        <v>345628.7</v>
      </c>
      <c r="E363" s="126">
        <f t="shared" si="36"/>
        <v>0</v>
      </c>
      <c r="F363" s="126">
        <f t="shared" si="36"/>
        <v>0</v>
      </c>
    </row>
    <row r="364" spans="1:6" x14ac:dyDescent="0.3">
      <c r="A364" s="150" t="s">
        <v>682</v>
      </c>
      <c r="B364" s="138" t="s">
        <v>968</v>
      </c>
      <c r="C364" s="152">
        <v>28.44</v>
      </c>
      <c r="D364" s="152">
        <v>28440</v>
      </c>
      <c r="E364" s="182"/>
      <c r="F364" s="182"/>
    </row>
    <row r="365" spans="1:6" x14ac:dyDescent="0.3">
      <c r="A365" s="150" t="s">
        <v>780</v>
      </c>
      <c r="B365" s="41" t="s">
        <v>881</v>
      </c>
      <c r="C365" s="152">
        <v>49.55</v>
      </c>
      <c r="D365" s="152">
        <v>49553.7</v>
      </c>
      <c r="E365" s="182"/>
      <c r="F365" s="182"/>
    </row>
    <row r="366" spans="1:6" x14ac:dyDescent="0.3">
      <c r="A366" s="150" t="s">
        <v>683</v>
      </c>
      <c r="B366" s="140" t="s">
        <v>848</v>
      </c>
      <c r="C366" s="141">
        <v>70.06</v>
      </c>
      <c r="D366" s="141">
        <v>70060</v>
      </c>
      <c r="E366" s="141"/>
      <c r="F366" s="141"/>
    </row>
    <row r="367" spans="1:6" x14ac:dyDescent="0.3">
      <c r="A367" s="185" t="s">
        <v>780</v>
      </c>
      <c r="B367" s="41" t="s">
        <v>881</v>
      </c>
      <c r="C367" s="141">
        <v>112.52</v>
      </c>
      <c r="D367" s="141">
        <v>112517</v>
      </c>
      <c r="E367" s="141"/>
      <c r="F367" s="141"/>
    </row>
    <row r="368" spans="1:6" x14ac:dyDescent="0.3">
      <c r="A368" s="139" t="s">
        <v>780</v>
      </c>
      <c r="B368" s="41" t="s">
        <v>881</v>
      </c>
      <c r="C368" s="141">
        <v>85.07</v>
      </c>
      <c r="D368" s="141">
        <v>85058</v>
      </c>
      <c r="E368" s="141"/>
      <c r="F368" s="141"/>
    </row>
    <row r="369" spans="1:6" x14ac:dyDescent="0.3">
      <c r="A369" s="139" t="s">
        <v>735</v>
      </c>
      <c r="B369" s="140" t="s">
        <v>1080</v>
      </c>
      <c r="C369" s="141">
        <v>97.83</v>
      </c>
      <c r="D369" s="141">
        <v>97830</v>
      </c>
      <c r="E369" s="141"/>
      <c r="F369" s="141"/>
    </row>
    <row r="370" spans="1:6" x14ac:dyDescent="0.3">
      <c r="A370" s="139" t="s">
        <v>1079</v>
      </c>
      <c r="B370" s="140" t="s">
        <v>1081</v>
      </c>
      <c r="C370" s="141">
        <v>-97.83</v>
      </c>
      <c r="D370" s="141">
        <v>-97830</v>
      </c>
      <c r="E370" s="141"/>
      <c r="F370" s="141"/>
    </row>
    <row r="373" spans="1:6" x14ac:dyDescent="0.3">
      <c r="A373" s="123" t="s">
        <v>689</v>
      </c>
      <c r="B373" s="138"/>
      <c r="C373" s="126">
        <f>C374+C375+C376+C377+C378</f>
        <v>407.99</v>
      </c>
      <c r="D373" s="126">
        <f t="shared" ref="D373:F373" si="37">D374+D375+D376+D377+D378</f>
        <v>407984</v>
      </c>
      <c r="E373" s="126">
        <f t="shared" si="37"/>
        <v>0</v>
      </c>
      <c r="F373" s="126">
        <f t="shared" si="37"/>
        <v>0</v>
      </c>
    </row>
    <row r="374" spans="1:6" x14ac:dyDescent="0.3">
      <c r="A374" s="139" t="s">
        <v>759</v>
      </c>
      <c r="B374" s="41" t="s">
        <v>881</v>
      </c>
      <c r="C374" s="152">
        <v>112.18</v>
      </c>
      <c r="D374" s="152">
        <v>112175</v>
      </c>
      <c r="E374" s="182"/>
      <c r="F374" s="182"/>
    </row>
    <row r="375" spans="1:6" x14ac:dyDescent="0.3">
      <c r="A375" s="139" t="s">
        <v>759</v>
      </c>
      <c r="B375" s="138" t="s">
        <v>925</v>
      </c>
      <c r="C375" s="141">
        <v>70</v>
      </c>
      <c r="D375" s="141">
        <v>70000</v>
      </c>
      <c r="E375" s="141"/>
      <c r="F375" s="141"/>
    </row>
    <row r="376" spans="1:6" x14ac:dyDescent="0.3">
      <c r="A376" s="139" t="s">
        <v>671</v>
      </c>
      <c r="B376" s="138" t="s">
        <v>926</v>
      </c>
      <c r="C376" s="141">
        <v>-70</v>
      </c>
      <c r="D376" s="141">
        <v>-70000</v>
      </c>
      <c r="E376" s="141"/>
      <c r="F376" s="141"/>
    </row>
    <row r="377" spans="1:6" x14ac:dyDescent="0.3">
      <c r="A377" s="185" t="s">
        <v>759</v>
      </c>
      <c r="B377" s="41" t="s">
        <v>881</v>
      </c>
      <c r="C377" s="141">
        <v>295.81</v>
      </c>
      <c r="D377" s="141">
        <v>295809</v>
      </c>
      <c r="E377" s="141"/>
      <c r="F377" s="141"/>
    </row>
    <row r="378" spans="1:6" x14ac:dyDescent="0.3">
      <c r="A378" s="139"/>
      <c r="B378" s="140"/>
      <c r="C378" s="141"/>
      <c r="D378" s="141"/>
      <c r="E378" s="141"/>
      <c r="F378" s="141"/>
    </row>
    <row r="381" spans="1:6" x14ac:dyDescent="0.3">
      <c r="A381" s="123" t="s">
        <v>742</v>
      </c>
      <c r="B381" s="138"/>
      <c r="C381" s="126">
        <f>C382+C383+C384+C385+C386+C387+C388+C389+C390+C391+C392</f>
        <v>198.76</v>
      </c>
      <c r="D381" s="126">
        <f t="shared" ref="D381:F381" si="38">D382+D383+D384+D385+D386+D387+D388+D389+D390+D391+D392</f>
        <v>198759.35000000003</v>
      </c>
      <c r="E381" s="126">
        <f t="shared" si="38"/>
        <v>0</v>
      </c>
      <c r="F381" s="126">
        <f t="shared" si="38"/>
        <v>0</v>
      </c>
    </row>
    <row r="382" spans="1:6" x14ac:dyDescent="0.3">
      <c r="A382" s="139" t="s">
        <v>743</v>
      </c>
      <c r="B382" s="140" t="s">
        <v>932</v>
      </c>
      <c r="C382" s="152"/>
      <c r="D382" s="152">
        <v>-0.92</v>
      </c>
      <c r="E382" s="182"/>
      <c r="F382" s="182"/>
    </row>
    <row r="383" spans="1:6" x14ac:dyDescent="0.3">
      <c r="A383" s="139" t="s">
        <v>744</v>
      </c>
      <c r="B383" s="140" t="s">
        <v>933</v>
      </c>
      <c r="C383" s="152"/>
      <c r="D383" s="152">
        <v>0.92</v>
      </c>
      <c r="E383" s="182"/>
      <c r="F383" s="182"/>
    </row>
    <row r="384" spans="1:6" x14ac:dyDescent="0.3">
      <c r="A384" s="139" t="s">
        <v>744</v>
      </c>
      <c r="B384" s="41" t="s">
        <v>881</v>
      </c>
      <c r="C384" s="152">
        <v>16.36</v>
      </c>
      <c r="D384" s="152">
        <v>16359.5</v>
      </c>
      <c r="E384" s="152"/>
      <c r="F384" s="152"/>
    </row>
    <row r="385" spans="1:6" x14ac:dyDescent="0.3">
      <c r="A385" s="139" t="s">
        <v>745</v>
      </c>
      <c r="B385" s="140" t="s">
        <v>932</v>
      </c>
      <c r="C385" s="152">
        <v>-29.72</v>
      </c>
      <c r="D385" s="152">
        <v>-29719.9</v>
      </c>
      <c r="E385" s="152"/>
      <c r="F385" s="152"/>
    </row>
    <row r="386" spans="1:6" x14ac:dyDescent="0.3">
      <c r="A386" s="139" t="s">
        <v>746</v>
      </c>
      <c r="B386" s="140" t="s">
        <v>933</v>
      </c>
      <c r="C386" s="152">
        <v>29.72</v>
      </c>
      <c r="D386" s="152">
        <v>29719.9</v>
      </c>
      <c r="E386" s="152"/>
      <c r="F386" s="152"/>
    </row>
    <row r="387" spans="1:6" x14ac:dyDescent="0.3">
      <c r="A387" s="139" t="s">
        <v>746</v>
      </c>
      <c r="B387" s="41" t="s">
        <v>881</v>
      </c>
      <c r="C387" s="152">
        <v>34.020000000000003</v>
      </c>
      <c r="D387" s="152">
        <v>34021.33</v>
      </c>
      <c r="E387" s="152"/>
      <c r="F387" s="152"/>
    </row>
    <row r="388" spans="1:6" x14ac:dyDescent="0.3">
      <c r="A388" s="139" t="s">
        <v>744</v>
      </c>
      <c r="B388" s="181" t="s">
        <v>937</v>
      </c>
      <c r="C388" s="141">
        <v>190</v>
      </c>
      <c r="D388" s="141">
        <v>190000</v>
      </c>
      <c r="E388" s="141"/>
      <c r="F388" s="141"/>
    </row>
    <row r="389" spans="1:6" x14ac:dyDescent="0.3">
      <c r="A389" s="139" t="s">
        <v>746</v>
      </c>
      <c r="B389" s="140" t="s">
        <v>936</v>
      </c>
      <c r="C389" s="141">
        <v>-124</v>
      </c>
      <c r="D389" s="141">
        <v>-124000</v>
      </c>
      <c r="E389" s="141"/>
      <c r="F389" s="141"/>
    </row>
    <row r="390" spans="1:6" x14ac:dyDescent="0.3">
      <c r="A390" s="139" t="s">
        <v>935</v>
      </c>
      <c r="B390" s="140" t="s">
        <v>692</v>
      </c>
      <c r="C390" s="141">
        <v>-66</v>
      </c>
      <c r="D390" s="141">
        <v>-66000</v>
      </c>
      <c r="E390" s="141"/>
      <c r="F390" s="141"/>
    </row>
    <row r="391" spans="1:6" x14ac:dyDescent="0.3">
      <c r="A391" s="185" t="s">
        <v>744</v>
      </c>
      <c r="B391" s="41" t="s">
        <v>881</v>
      </c>
      <c r="C391" s="141">
        <v>41.11</v>
      </c>
      <c r="D391" s="141">
        <v>41110</v>
      </c>
      <c r="E391" s="141"/>
      <c r="F391" s="141"/>
    </row>
    <row r="392" spans="1:6" x14ac:dyDescent="0.3">
      <c r="A392" s="185" t="s">
        <v>746</v>
      </c>
      <c r="B392" s="41" t="s">
        <v>881</v>
      </c>
      <c r="C392" s="141">
        <v>107.27</v>
      </c>
      <c r="D392" s="141">
        <v>107268.52</v>
      </c>
      <c r="E392" s="141"/>
      <c r="F392" s="141"/>
    </row>
    <row r="395" spans="1:6" x14ac:dyDescent="0.3">
      <c r="A395" s="123" t="s">
        <v>777</v>
      </c>
      <c r="B395" s="138"/>
      <c r="C395" s="126">
        <f>C396+C397+C398+C399+C400+C401+C402</f>
        <v>-1700</v>
      </c>
      <c r="D395" s="126">
        <f t="shared" ref="D395:F395" si="39">D396+D397+D398+D399+D400+D401+D402</f>
        <v>-1700000</v>
      </c>
      <c r="E395" s="126">
        <f t="shared" si="39"/>
        <v>0</v>
      </c>
      <c r="F395" s="126">
        <f t="shared" si="39"/>
        <v>0</v>
      </c>
    </row>
    <row r="396" spans="1:6" ht="37.5" x14ac:dyDescent="0.3">
      <c r="A396" s="139" t="s">
        <v>778</v>
      </c>
      <c r="B396" s="140" t="s">
        <v>146</v>
      </c>
      <c r="C396" s="152">
        <v>30.46</v>
      </c>
      <c r="D396" s="152">
        <v>30461.360000000001</v>
      </c>
      <c r="E396" s="182"/>
      <c r="F396" s="182"/>
    </row>
    <row r="397" spans="1:6" ht="37.5" x14ac:dyDescent="0.3">
      <c r="A397" s="139" t="s">
        <v>677</v>
      </c>
      <c r="B397" s="138" t="s">
        <v>146</v>
      </c>
      <c r="C397" s="152">
        <v>-30.46</v>
      </c>
      <c r="D397" s="152">
        <v>-30461.360000000001</v>
      </c>
      <c r="E397" s="152"/>
      <c r="F397" s="152"/>
    </row>
    <row r="398" spans="1:6" ht="56.25" x14ac:dyDescent="0.3">
      <c r="A398" s="139" t="s">
        <v>779</v>
      </c>
      <c r="B398" s="138" t="s">
        <v>690</v>
      </c>
      <c r="C398" s="152">
        <v>1.82</v>
      </c>
      <c r="D398" s="152">
        <v>1822.89</v>
      </c>
      <c r="E398" s="152"/>
      <c r="F398" s="152"/>
    </row>
    <row r="399" spans="1:6" ht="56.25" x14ac:dyDescent="0.3">
      <c r="A399" s="139" t="s">
        <v>678</v>
      </c>
      <c r="B399" s="138" t="s">
        <v>690</v>
      </c>
      <c r="C399" s="152">
        <v>-1.82</v>
      </c>
      <c r="D399" s="152">
        <v>-1822.89</v>
      </c>
      <c r="E399" s="152"/>
      <c r="F399" s="152"/>
    </row>
    <row r="400" spans="1:6" x14ac:dyDescent="0.3">
      <c r="A400" s="139" t="s">
        <v>832</v>
      </c>
      <c r="B400" s="138" t="s">
        <v>930</v>
      </c>
      <c r="C400" s="141">
        <v>-300</v>
      </c>
      <c r="D400" s="141">
        <v>-300000</v>
      </c>
      <c r="E400" s="141"/>
      <c r="F400" s="141"/>
    </row>
    <row r="401" spans="1:6" x14ac:dyDescent="0.3">
      <c r="A401" s="139" t="s">
        <v>679</v>
      </c>
      <c r="B401" s="138" t="s">
        <v>931</v>
      </c>
      <c r="C401" s="141">
        <v>300</v>
      </c>
      <c r="D401" s="141">
        <v>300000</v>
      </c>
      <c r="E401" s="141"/>
      <c r="F401" s="141"/>
    </row>
    <row r="402" spans="1:6" ht="112.5" x14ac:dyDescent="0.3">
      <c r="A402" s="139" t="s">
        <v>843</v>
      </c>
      <c r="B402" s="173" t="s">
        <v>1082</v>
      </c>
      <c r="C402" s="141">
        <v>-1700</v>
      </c>
      <c r="D402" s="141">
        <v>-1700000</v>
      </c>
      <c r="E402" s="141"/>
      <c r="F402" s="141"/>
    </row>
    <row r="403" spans="1:6" x14ac:dyDescent="0.3">
      <c r="A403" s="176"/>
      <c r="B403" s="177"/>
      <c r="C403" s="178"/>
      <c r="D403" s="178"/>
      <c r="E403" s="178"/>
      <c r="F403" s="186"/>
    </row>
    <row r="405" spans="1:6" x14ac:dyDescent="0.3">
      <c r="A405" s="123" t="s">
        <v>781</v>
      </c>
      <c r="B405" s="138"/>
      <c r="C405" s="126">
        <f>C406+C407+C408+C409+C410+C411</f>
        <v>81.47</v>
      </c>
      <c r="D405" s="126">
        <f t="shared" ref="D405:F405" si="40">D406+D407+D408+D409+D410+D411</f>
        <v>81472.94</v>
      </c>
      <c r="E405" s="126">
        <f t="shared" si="40"/>
        <v>0</v>
      </c>
      <c r="F405" s="126">
        <f t="shared" si="40"/>
        <v>0</v>
      </c>
    </row>
    <row r="406" spans="1:6" x14ac:dyDescent="0.3">
      <c r="A406" s="139" t="s">
        <v>782</v>
      </c>
      <c r="B406" s="140" t="s">
        <v>929</v>
      </c>
      <c r="C406" s="152"/>
      <c r="D406" s="152">
        <v>-0.55000000000000004</v>
      </c>
      <c r="E406" s="182"/>
      <c r="F406" s="182"/>
    </row>
    <row r="407" spans="1:6" x14ac:dyDescent="0.3">
      <c r="A407" s="139" t="s">
        <v>783</v>
      </c>
      <c r="B407" s="140" t="s">
        <v>927</v>
      </c>
      <c r="C407" s="152"/>
      <c r="D407" s="152">
        <v>0.55000000000000004</v>
      </c>
      <c r="E407" s="182"/>
      <c r="F407" s="182"/>
    </row>
    <row r="408" spans="1:6" x14ac:dyDescent="0.3">
      <c r="A408" s="139" t="s">
        <v>783</v>
      </c>
      <c r="B408" s="41" t="s">
        <v>881</v>
      </c>
      <c r="C408" s="152">
        <v>19.86</v>
      </c>
      <c r="D408" s="152">
        <v>19863.599999999999</v>
      </c>
      <c r="E408" s="152"/>
      <c r="F408" s="152"/>
    </row>
    <row r="409" spans="1:6" x14ac:dyDescent="0.3">
      <c r="A409" s="139" t="s">
        <v>783</v>
      </c>
      <c r="B409" s="140" t="s">
        <v>938</v>
      </c>
      <c r="C409" s="141">
        <v>31.15</v>
      </c>
      <c r="D409" s="141">
        <v>31151.61</v>
      </c>
      <c r="E409" s="141"/>
      <c r="F409" s="141"/>
    </row>
    <row r="410" spans="1:6" x14ac:dyDescent="0.3">
      <c r="A410" s="139" t="s">
        <v>939</v>
      </c>
      <c r="B410" s="140" t="s">
        <v>929</v>
      </c>
      <c r="C410" s="141">
        <v>-31.15</v>
      </c>
      <c r="D410" s="141">
        <v>-31151.61</v>
      </c>
      <c r="E410" s="141"/>
      <c r="F410" s="141"/>
    </row>
    <row r="411" spans="1:6" x14ac:dyDescent="0.3">
      <c r="A411" s="185" t="s">
        <v>783</v>
      </c>
      <c r="B411" s="41" t="s">
        <v>881</v>
      </c>
      <c r="C411" s="136">
        <v>61.61</v>
      </c>
      <c r="D411" s="136">
        <v>61609.34</v>
      </c>
      <c r="E411" s="141"/>
      <c r="F411" s="136"/>
    </row>
    <row r="412" spans="1:6" x14ac:dyDescent="0.3">
      <c r="A412" s="176"/>
      <c r="B412" s="180"/>
      <c r="C412" s="186"/>
      <c r="D412" s="186"/>
      <c r="E412" s="178"/>
      <c r="F412" s="186"/>
    </row>
    <row r="413" spans="1:6" x14ac:dyDescent="0.3">
      <c r="A413" s="176"/>
      <c r="B413" s="180"/>
      <c r="C413" s="186"/>
      <c r="D413" s="186"/>
      <c r="E413" s="178"/>
      <c r="F413" s="186"/>
    </row>
    <row r="415" spans="1:6" x14ac:dyDescent="0.3">
      <c r="A415" s="123" t="s">
        <v>784</v>
      </c>
      <c r="B415" s="138"/>
      <c r="C415" s="126">
        <f>C416+C417+C418+C419+C420+C421+C422+C423+C424+C425+C426</f>
        <v>102.27999999999997</v>
      </c>
      <c r="D415" s="126">
        <f t="shared" ref="D415:F415" si="41">D416+D417+D418+D419+D420+D421+D422+D423+D424+D425+D426</f>
        <v>102283.86000000002</v>
      </c>
      <c r="E415" s="126">
        <f t="shared" si="41"/>
        <v>0</v>
      </c>
      <c r="F415" s="126">
        <f t="shared" si="41"/>
        <v>0</v>
      </c>
    </row>
    <row r="416" spans="1:6" x14ac:dyDescent="0.3">
      <c r="A416" s="139" t="s">
        <v>785</v>
      </c>
      <c r="B416" s="41" t="s">
        <v>881</v>
      </c>
      <c r="C416" s="152">
        <v>26.15</v>
      </c>
      <c r="D416" s="152">
        <v>26149.86</v>
      </c>
      <c r="E416" s="182"/>
      <c r="F416" s="182"/>
    </row>
    <row r="417" spans="1:6" x14ac:dyDescent="0.3">
      <c r="A417" s="139" t="s">
        <v>801</v>
      </c>
      <c r="B417" s="140" t="s">
        <v>866</v>
      </c>
      <c r="C417" s="141">
        <v>-158.52000000000001</v>
      </c>
      <c r="D417" s="141">
        <v>-158518.67000000001</v>
      </c>
      <c r="E417" s="126"/>
      <c r="F417" s="126"/>
    </row>
    <row r="418" spans="1:6" x14ac:dyDescent="0.3">
      <c r="A418" s="139" t="s">
        <v>802</v>
      </c>
      <c r="B418" s="140" t="s">
        <v>928</v>
      </c>
      <c r="C418" s="141">
        <v>-3.77</v>
      </c>
      <c r="D418" s="141">
        <v>-3768</v>
      </c>
      <c r="E418" s="126"/>
      <c r="F418" s="126"/>
    </row>
    <row r="419" spans="1:6" x14ac:dyDescent="0.3">
      <c r="A419" s="139" t="s">
        <v>785</v>
      </c>
      <c r="B419" s="140" t="s">
        <v>927</v>
      </c>
      <c r="C419" s="141">
        <v>162.29</v>
      </c>
      <c r="D419" s="141">
        <v>162286.67000000001</v>
      </c>
      <c r="E419" s="126"/>
      <c r="F419" s="126"/>
    </row>
    <row r="420" spans="1:6" x14ac:dyDescent="0.3">
      <c r="A420" s="139" t="s">
        <v>803</v>
      </c>
      <c r="B420" s="135" t="s">
        <v>924</v>
      </c>
      <c r="C420" s="141">
        <v>-10</v>
      </c>
      <c r="D420" s="141">
        <v>-10000</v>
      </c>
      <c r="E420" s="126"/>
      <c r="F420" s="126"/>
    </row>
    <row r="421" spans="1:6" x14ac:dyDescent="0.3">
      <c r="A421" s="139" t="s">
        <v>804</v>
      </c>
      <c r="B421" s="138" t="s">
        <v>644</v>
      </c>
      <c r="C421" s="141">
        <v>10</v>
      </c>
      <c r="D421" s="141">
        <v>10000</v>
      </c>
      <c r="E421" s="126"/>
      <c r="F421" s="126"/>
    </row>
    <row r="422" spans="1:6" x14ac:dyDescent="0.3">
      <c r="A422" s="185" t="s">
        <v>785</v>
      </c>
      <c r="B422" s="41" t="s">
        <v>881</v>
      </c>
      <c r="C422" s="141">
        <v>76.13</v>
      </c>
      <c r="D422" s="141">
        <v>76134</v>
      </c>
      <c r="E422" s="126"/>
      <c r="F422" s="126"/>
    </row>
    <row r="423" spans="1:6" x14ac:dyDescent="0.3">
      <c r="A423" s="139" t="s">
        <v>960</v>
      </c>
      <c r="B423" s="41" t="s">
        <v>850</v>
      </c>
      <c r="C423" s="141"/>
      <c r="D423" s="141"/>
      <c r="E423" s="141">
        <v>-224450</v>
      </c>
      <c r="F423" s="141"/>
    </row>
    <row r="424" spans="1:6" x14ac:dyDescent="0.3">
      <c r="A424" s="139" t="s">
        <v>961</v>
      </c>
      <c r="B424" s="41" t="s">
        <v>959</v>
      </c>
      <c r="C424" s="141"/>
      <c r="D424" s="141"/>
      <c r="E424" s="141">
        <v>224450</v>
      </c>
      <c r="F424" s="141"/>
    </row>
    <row r="425" spans="1:6" x14ac:dyDescent="0.3">
      <c r="A425" s="139" t="s">
        <v>960</v>
      </c>
      <c r="B425" s="41" t="s">
        <v>850</v>
      </c>
      <c r="C425" s="141">
        <v>-230</v>
      </c>
      <c r="D425" s="141">
        <v>-230000</v>
      </c>
      <c r="E425" s="141"/>
      <c r="F425" s="141"/>
    </row>
    <row r="426" spans="1:6" ht="37.5" x14ac:dyDescent="0.3">
      <c r="A426" s="139" t="s">
        <v>1041</v>
      </c>
      <c r="B426" s="41" t="s">
        <v>277</v>
      </c>
      <c r="C426" s="141">
        <v>230</v>
      </c>
      <c r="D426" s="141">
        <v>230000</v>
      </c>
      <c r="E426" s="141"/>
      <c r="F426" s="141"/>
    </row>
    <row r="429" spans="1:6" x14ac:dyDescent="0.3">
      <c r="A429" s="123" t="s">
        <v>793</v>
      </c>
      <c r="B429" s="138"/>
      <c r="C429" s="126">
        <f>C430+C431+C432+C433+C434+C435+C436+C437+C438+C439+C440+C441+C442+C443+C444</f>
        <v>70.830000000000013</v>
      </c>
      <c r="D429" s="126">
        <f t="shared" ref="D429:F429" si="42">D430+D431+D432+D433+D434+D435+D436+D437+D438+D439+D440+D441+D442+D443+D444</f>
        <v>70824.500000000015</v>
      </c>
      <c r="E429" s="126">
        <f t="shared" si="42"/>
        <v>0</v>
      </c>
      <c r="F429" s="126">
        <f t="shared" si="42"/>
        <v>0</v>
      </c>
    </row>
    <row r="430" spans="1:6" x14ac:dyDescent="0.3">
      <c r="A430" s="139" t="s">
        <v>786</v>
      </c>
      <c r="B430" s="41" t="s">
        <v>881</v>
      </c>
      <c r="C430" s="152">
        <v>22.17</v>
      </c>
      <c r="D430" s="152">
        <v>22167.759999999998</v>
      </c>
      <c r="E430" s="182"/>
      <c r="F430" s="182"/>
    </row>
    <row r="431" spans="1:6" x14ac:dyDescent="0.3">
      <c r="A431" s="139" t="s">
        <v>794</v>
      </c>
      <c r="B431" s="135" t="s">
        <v>913</v>
      </c>
      <c r="C431" s="152">
        <v>-25</v>
      </c>
      <c r="D431" s="152">
        <v>-25000</v>
      </c>
      <c r="E431" s="182"/>
      <c r="F431" s="182"/>
    </row>
    <row r="432" spans="1:6" x14ac:dyDescent="0.3">
      <c r="A432" s="139" t="s">
        <v>795</v>
      </c>
      <c r="B432" s="41" t="s">
        <v>279</v>
      </c>
      <c r="C432" s="152">
        <v>-10</v>
      </c>
      <c r="D432" s="152">
        <v>-10000</v>
      </c>
      <c r="E432" s="182"/>
      <c r="F432" s="182"/>
    </row>
    <row r="433" spans="1:6" x14ac:dyDescent="0.3">
      <c r="A433" s="139" t="s">
        <v>796</v>
      </c>
      <c r="B433" s="138" t="s">
        <v>644</v>
      </c>
      <c r="C433" s="152">
        <v>10</v>
      </c>
      <c r="D433" s="152">
        <v>10000</v>
      </c>
      <c r="E433" s="152"/>
      <c r="F433" s="152"/>
    </row>
    <row r="434" spans="1:6" x14ac:dyDescent="0.3">
      <c r="A434" s="150" t="s">
        <v>794</v>
      </c>
      <c r="B434" s="135" t="s">
        <v>913</v>
      </c>
      <c r="C434" s="136">
        <v>-150</v>
      </c>
      <c r="D434" s="136">
        <v>-150000</v>
      </c>
      <c r="E434" s="141"/>
      <c r="F434" s="136"/>
    </row>
    <row r="435" spans="1:6" x14ac:dyDescent="0.3">
      <c r="A435" s="150" t="s">
        <v>796</v>
      </c>
      <c r="B435" s="135" t="s">
        <v>644</v>
      </c>
      <c r="C435" s="136">
        <v>100</v>
      </c>
      <c r="D435" s="136">
        <v>100000</v>
      </c>
      <c r="E435" s="141"/>
      <c r="F435" s="136"/>
    </row>
    <row r="436" spans="1:6" x14ac:dyDescent="0.3">
      <c r="A436" s="150" t="s">
        <v>912</v>
      </c>
      <c r="B436" s="135" t="s">
        <v>886</v>
      </c>
      <c r="C436" s="136">
        <v>50</v>
      </c>
      <c r="D436" s="136">
        <v>50000</v>
      </c>
      <c r="E436" s="141"/>
      <c r="F436" s="136"/>
    </row>
    <row r="437" spans="1:6" ht="56.25" x14ac:dyDescent="0.3">
      <c r="A437" s="139" t="s">
        <v>914</v>
      </c>
      <c r="B437" s="140" t="s">
        <v>918</v>
      </c>
      <c r="C437" s="136"/>
      <c r="D437" s="136"/>
      <c r="E437" s="141">
        <v>470000</v>
      </c>
      <c r="F437" s="136"/>
    </row>
    <row r="438" spans="1:6" ht="56.25" x14ac:dyDescent="0.3">
      <c r="A438" s="150" t="s">
        <v>794</v>
      </c>
      <c r="B438" s="135" t="s">
        <v>920</v>
      </c>
      <c r="C438" s="136"/>
      <c r="D438" s="136"/>
      <c r="E438" s="141">
        <v>-250000</v>
      </c>
      <c r="F438" s="136"/>
    </row>
    <row r="439" spans="1:6" ht="56.25" x14ac:dyDescent="0.3">
      <c r="A439" s="150" t="s">
        <v>796</v>
      </c>
      <c r="B439" s="135" t="s">
        <v>919</v>
      </c>
      <c r="C439" s="136"/>
      <c r="D439" s="136"/>
      <c r="E439" s="141">
        <v>-220000</v>
      </c>
      <c r="F439" s="136"/>
    </row>
    <row r="440" spans="1:6" ht="37.5" x14ac:dyDescent="0.3">
      <c r="A440" s="150" t="s">
        <v>921</v>
      </c>
      <c r="B440" s="54" t="s">
        <v>62</v>
      </c>
      <c r="C440" s="136">
        <v>-35</v>
      </c>
      <c r="D440" s="136">
        <v>-35000</v>
      </c>
      <c r="E440" s="141"/>
      <c r="F440" s="136"/>
    </row>
    <row r="441" spans="1:6" x14ac:dyDescent="0.3">
      <c r="A441" s="150" t="s">
        <v>922</v>
      </c>
      <c r="B441" s="135" t="s">
        <v>924</v>
      </c>
      <c r="C441" s="136">
        <v>-9</v>
      </c>
      <c r="D441" s="136">
        <v>-9000</v>
      </c>
      <c r="E441" s="141"/>
      <c r="F441" s="136"/>
    </row>
    <row r="442" spans="1:6" ht="56.25" x14ac:dyDescent="0.3">
      <c r="A442" s="150" t="s">
        <v>923</v>
      </c>
      <c r="B442" s="41" t="s">
        <v>497</v>
      </c>
      <c r="C442" s="136">
        <v>4</v>
      </c>
      <c r="D442" s="136">
        <v>4000</v>
      </c>
      <c r="E442" s="141"/>
      <c r="F442" s="136"/>
    </row>
    <row r="443" spans="1:6" x14ac:dyDescent="0.3">
      <c r="A443" s="150" t="s">
        <v>796</v>
      </c>
      <c r="B443" s="135" t="s">
        <v>644</v>
      </c>
      <c r="C443" s="136">
        <v>40</v>
      </c>
      <c r="D443" s="136">
        <v>40000</v>
      </c>
      <c r="E443" s="141"/>
      <c r="F443" s="136"/>
    </row>
    <row r="444" spans="1:6" x14ac:dyDescent="0.3">
      <c r="A444" s="185" t="s">
        <v>786</v>
      </c>
      <c r="B444" s="41" t="s">
        <v>881</v>
      </c>
      <c r="C444" s="136">
        <v>73.66</v>
      </c>
      <c r="D444" s="136">
        <v>73656.740000000005</v>
      </c>
      <c r="E444" s="141"/>
      <c r="F444" s="136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65" fitToWidth="0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3"/>
  <sheetViews>
    <sheetView zoomScale="70" zoomScaleNormal="70" workbookViewId="0">
      <selection sqref="A1:XFD1048576"/>
    </sheetView>
  </sheetViews>
  <sheetFormatPr defaultColWidth="8.7109375" defaultRowHeight="18.75" x14ac:dyDescent="0.3"/>
  <cols>
    <col min="1" max="1" width="35.140625" style="117" customWidth="1"/>
    <col min="2" max="2" width="72.42578125" style="117" customWidth="1"/>
    <col min="3" max="3" width="14.42578125" style="117" customWidth="1"/>
    <col min="4" max="4" width="19.42578125" style="117" customWidth="1"/>
    <col min="5" max="5" width="18" style="117" customWidth="1"/>
    <col min="6" max="6" width="12.7109375" style="117" customWidth="1"/>
    <col min="7" max="16384" width="8.7109375" style="117"/>
  </cols>
  <sheetData>
    <row r="1" spans="1:6" x14ac:dyDescent="0.3">
      <c r="A1" s="139" t="s">
        <v>747</v>
      </c>
      <c r="B1" s="41" t="s">
        <v>881</v>
      </c>
      <c r="C1" s="152">
        <v>14.64</v>
      </c>
      <c r="D1" s="152">
        <v>14645</v>
      </c>
      <c r="E1" s="152"/>
      <c r="F1" s="152"/>
    </row>
    <row r="2" spans="1:6" x14ac:dyDescent="0.3">
      <c r="A2" s="176"/>
      <c r="B2" s="180"/>
      <c r="C2" s="187"/>
      <c r="D2" s="187"/>
      <c r="E2" s="187"/>
      <c r="F2" s="187"/>
    </row>
    <row r="3" spans="1:6" x14ac:dyDescent="0.3">
      <c r="A3" s="176"/>
      <c r="B3" s="180"/>
      <c r="C3" s="187"/>
      <c r="D3" s="187"/>
      <c r="E3" s="187"/>
      <c r="F3" s="187"/>
    </row>
    <row r="4" spans="1:6" x14ac:dyDescent="0.3">
      <c r="A4" s="176"/>
      <c r="B4" s="180"/>
      <c r="C4" s="187"/>
      <c r="D4" s="187"/>
      <c r="E4" s="187"/>
      <c r="F4" s="187"/>
    </row>
    <row r="5" spans="1:6" x14ac:dyDescent="0.3">
      <c r="A5" s="176"/>
      <c r="B5" s="180"/>
      <c r="C5" s="187"/>
      <c r="D5" s="187"/>
      <c r="E5" s="187"/>
      <c r="F5" s="187"/>
    </row>
    <row r="6" spans="1:6" x14ac:dyDescent="0.3">
      <c r="A6" s="139" t="s">
        <v>743</v>
      </c>
      <c r="B6" s="140" t="s">
        <v>932</v>
      </c>
      <c r="C6" s="152"/>
      <c r="D6" s="152">
        <v>-0.92</v>
      </c>
      <c r="E6" s="182"/>
      <c r="F6" s="182"/>
    </row>
    <row r="7" spans="1:6" x14ac:dyDescent="0.3">
      <c r="A7" s="139" t="s">
        <v>744</v>
      </c>
      <c r="B7" s="140" t="s">
        <v>933</v>
      </c>
      <c r="C7" s="152"/>
      <c r="D7" s="152">
        <v>0.92</v>
      </c>
      <c r="E7" s="182"/>
      <c r="F7" s="182"/>
    </row>
    <row r="8" spans="1:6" x14ac:dyDescent="0.3">
      <c r="A8" s="139" t="s">
        <v>744</v>
      </c>
      <c r="B8" s="41" t="s">
        <v>881</v>
      </c>
      <c r="C8" s="152">
        <v>16.36</v>
      </c>
      <c r="D8" s="152">
        <v>16359.5</v>
      </c>
      <c r="E8" s="152"/>
      <c r="F8" s="152"/>
    </row>
    <row r="9" spans="1:6" x14ac:dyDescent="0.3">
      <c r="A9" s="139" t="s">
        <v>745</v>
      </c>
      <c r="B9" s="140" t="s">
        <v>932</v>
      </c>
      <c r="C9" s="152">
        <v>-29.72</v>
      </c>
      <c r="D9" s="152">
        <v>-29719.9</v>
      </c>
      <c r="E9" s="152"/>
      <c r="F9" s="152"/>
    </row>
    <row r="10" spans="1:6" x14ac:dyDescent="0.3">
      <c r="A10" s="139" t="s">
        <v>746</v>
      </c>
      <c r="B10" s="140" t="s">
        <v>933</v>
      </c>
      <c r="C10" s="152">
        <v>29.72</v>
      </c>
      <c r="D10" s="152">
        <v>29719.9</v>
      </c>
      <c r="E10" s="152"/>
      <c r="F10" s="152"/>
    </row>
    <row r="11" spans="1:6" x14ac:dyDescent="0.3">
      <c r="A11" s="139" t="s">
        <v>746</v>
      </c>
      <c r="B11" s="41" t="s">
        <v>881</v>
      </c>
      <c r="C11" s="152">
        <v>34.020000000000003</v>
      </c>
      <c r="D11" s="152">
        <v>34021.33</v>
      </c>
      <c r="E11" s="152"/>
      <c r="F11" s="152"/>
    </row>
    <row r="12" spans="1:6" x14ac:dyDescent="0.3">
      <c r="A12" s="139" t="s">
        <v>744</v>
      </c>
      <c r="B12" s="181" t="s">
        <v>937</v>
      </c>
      <c r="C12" s="141">
        <v>190</v>
      </c>
      <c r="D12" s="141">
        <v>190000</v>
      </c>
      <c r="E12" s="141"/>
      <c r="F12" s="141"/>
    </row>
    <row r="13" spans="1:6" x14ac:dyDescent="0.3">
      <c r="A13" s="139" t="s">
        <v>746</v>
      </c>
      <c r="B13" s="140" t="s">
        <v>936</v>
      </c>
      <c r="C13" s="141">
        <v>-124</v>
      </c>
      <c r="D13" s="141">
        <v>-124000</v>
      </c>
      <c r="E13" s="141"/>
      <c r="F13" s="141"/>
    </row>
    <row r="14" spans="1:6" x14ac:dyDescent="0.3">
      <c r="A14" s="139" t="s">
        <v>935</v>
      </c>
      <c r="B14" s="140" t="s">
        <v>692</v>
      </c>
      <c r="C14" s="141">
        <v>-66</v>
      </c>
      <c r="D14" s="141">
        <v>-66000</v>
      </c>
      <c r="E14" s="141"/>
      <c r="F14" s="141"/>
    </row>
    <row r="15" spans="1:6" x14ac:dyDescent="0.3">
      <c r="A15" s="185" t="s">
        <v>744</v>
      </c>
      <c r="B15" s="41" t="s">
        <v>881</v>
      </c>
      <c r="C15" s="141">
        <v>41.11</v>
      </c>
      <c r="D15" s="141">
        <v>41110</v>
      </c>
      <c r="E15" s="141"/>
      <c r="F15" s="141"/>
    </row>
    <row r="16" spans="1:6" x14ac:dyDescent="0.3">
      <c r="A16" s="185" t="s">
        <v>746</v>
      </c>
      <c r="B16" s="41" t="s">
        <v>881</v>
      </c>
      <c r="C16" s="141">
        <v>107.27</v>
      </c>
      <c r="D16" s="141">
        <v>107268.52</v>
      </c>
      <c r="E16" s="141"/>
      <c r="F16" s="141"/>
    </row>
    <row r="17" spans="1:6" x14ac:dyDescent="0.3">
      <c r="A17" s="176"/>
      <c r="B17" s="180"/>
      <c r="C17" s="187">
        <f>SUM(C6:C16)</f>
        <v>198.76</v>
      </c>
      <c r="D17" s="187">
        <f t="shared" ref="D17:F17" si="0">SUM(D6:D16)</f>
        <v>198759.35000000003</v>
      </c>
      <c r="E17" s="187">
        <f t="shared" si="0"/>
        <v>0</v>
      </c>
      <c r="F17" s="187">
        <f t="shared" si="0"/>
        <v>0</v>
      </c>
    </row>
    <row r="18" spans="1:6" x14ac:dyDescent="0.3">
      <c r="A18" s="176"/>
      <c r="B18" s="180"/>
      <c r="C18" s="187"/>
      <c r="D18" s="187"/>
      <c r="E18" s="187"/>
      <c r="F18" s="187"/>
    </row>
    <row r="19" spans="1:6" x14ac:dyDescent="0.3">
      <c r="A19" s="176"/>
      <c r="B19" s="180"/>
      <c r="C19" s="187"/>
      <c r="D19" s="187"/>
      <c r="E19" s="187"/>
      <c r="F19" s="187"/>
    </row>
    <row r="22" spans="1:6" ht="150" x14ac:dyDescent="0.3">
      <c r="A22" s="139" t="s">
        <v>741</v>
      </c>
      <c r="B22" s="138" t="s">
        <v>1000</v>
      </c>
      <c r="C22" s="152">
        <v>51.84</v>
      </c>
      <c r="D22" s="152">
        <v>51841.22</v>
      </c>
      <c r="E22" s="152"/>
      <c r="F22" s="152"/>
    </row>
    <row r="23" spans="1:6" ht="56.25" x14ac:dyDescent="0.3">
      <c r="A23" s="174" t="s">
        <v>719</v>
      </c>
      <c r="B23" s="138" t="s">
        <v>1007</v>
      </c>
      <c r="C23" s="152">
        <v>17.13</v>
      </c>
      <c r="D23" s="152">
        <v>17129.740000000002</v>
      </c>
      <c r="E23" s="183"/>
      <c r="F23" s="182"/>
    </row>
    <row r="24" spans="1:6" ht="37.5" x14ac:dyDescent="0.3">
      <c r="A24" s="139" t="s">
        <v>720</v>
      </c>
      <c r="B24" s="138" t="s">
        <v>1008</v>
      </c>
      <c r="C24" s="152">
        <v>31.47</v>
      </c>
      <c r="D24" s="152">
        <v>31468.76</v>
      </c>
      <c r="E24" s="152"/>
      <c r="F24" s="182"/>
    </row>
    <row r="25" spans="1:6" ht="150" x14ac:dyDescent="0.3">
      <c r="A25" s="139" t="s">
        <v>721</v>
      </c>
      <c r="B25" s="138" t="s">
        <v>1000</v>
      </c>
      <c r="C25" s="152">
        <v>1098.3800000000001</v>
      </c>
      <c r="D25" s="152">
        <v>1098384.8400000001</v>
      </c>
      <c r="E25" s="182"/>
      <c r="F25" s="182"/>
    </row>
    <row r="26" spans="1:6" ht="37.5" x14ac:dyDescent="0.3">
      <c r="A26" s="139" t="s">
        <v>668</v>
      </c>
      <c r="B26" s="138" t="s">
        <v>1005</v>
      </c>
      <c r="C26" s="152">
        <v>8.35</v>
      </c>
      <c r="D26" s="152">
        <v>8347.84</v>
      </c>
      <c r="E26" s="182"/>
      <c r="F26" s="182"/>
    </row>
    <row r="27" spans="1:6" ht="150" x14ac:dyDescent="0.3">
      <c r="A27" s="139" t="s">
        <v>739</v>
      </c>
      <c r="B27" s="138" t="s">
        <v>1000</v>
      </c>
      <c r="C27" s="152">
        <v>48.79</v>
      </c>
      <c r="D27" s="152">
        <v>48790.46</v>
      </c>
      <c r="E27" s="152"/>
      <c r="F27" s="152"/>
    </row>
    <row r="28" spans="1:6" ht="150" x14ac:dyDescent="0.3">
      <c r="A28" s="139" t="s">
        <v>740</v>
      </c>
      <c r="B28" s="138" t="s">
        <v>1000</v>
      </c>
      <c r="C28" s="152">
        <v>48.71</v>
      </c>
      <c r="D28" s="152">
        <v>48705.599999999999</v>
      </c>
      <c r="E28" s="152"/>
      <c r="F28" s="152"/>
    </row>
    <row r="29" spans="1:6" ht="150" x14ac:dyDescent="0.3">
      <c r="A29" s="139" t="s">
        <v>737</v>
      </c>
      <c r="B29" s="138" t="s">
        <v>1000</v>
      </c>
      <c r="C29" s="152">
        <v>47.15</v>
      </c>
      <c r="D29" s="152">
        <v>47145.9</v>
      </c>
      <c r="E29" s="152"/>
      <c r="F29" s="152"/>
    </row>
    <row r="30" spans="1:6" ht="150" x14ac:dyDescent="0.3">
      <c r="A30" s="139" t="s">
        <v>738</v>
      </c>
      <c r="B30" s="138" t="s">
        <v>1000</v>
      </c>
      <c r="C30" s="152">
        <v>53.1</v>
      </c>
      <c r="D30" s="152">
        <v>53100.41</v>
      </c>
      <c r="E30" s="152"/>
      <c r="F30" s="152"/>
    </row>
    <row r="31" spans="1:6" ht="150" x14ac:dyDescent="0.3">
      <c r="A31" s="139" t="s">
        <v>1048</v>
      </c>
      <c r="B31" s="138" t="s">
        <v>1000</v>
      </c>
      <c r="C31" s="152">
        <v>44.36</v>
      </c>
      <c r="D31" s="152">
        <v>44363.76</v>
      </c>
      <c r="E31" s="152"/>
      <c r="F31" s="152"/>
    </row>
    <row r="32" spans="1:6" x14ac:dyDescent="0.3">
      <c r="A32" s="139" t="s">
        <v>748</v>
      </c>
      <c r="B32" s="41" t="s">
        <v>881</v>
      </c>
      <c r="C32" s="152">
        <v>18.55</v>
      </c>
      <c r="D32" s="152">
        <v>18547</v>
      </c>
      <c r="E32" s="152"/>
      <c r="F32" s="152"/>
    </row>
    <row r="33" spans="1:6" x14ac:dyDescent="0.3">
      <c r="A33" s="139" t="s">
        <v>749</v>
      </c>
      <c r="B33" s="41" t="s">
        <v>881</v>
      </c>
      <c r="C33" s="152">
        <v>10.5</v>
      </c>
      <c r="D33" s="152">
        <v>10502</v>
      </c>
      <c r="E33" s="152"/>
      <c r="F33" s="152"/>
    </row>
    <row r="34" spans="1:6" x14ac:dyDescent="0.3">
      <c r="A34" s="139" t="s">
        <v>667</v>
      </c>
      <c r="B34" s="140" t="s">
        <v>969</v>
      </c>
      <c r="C34" s="152">
        <v>-28.44</v>
      </c>
      <c r="D34" s="152">
        <v>-28440</v>
      </c>
      <c r="E34" s="152"/>
      <c r="F34" s="152"/>
    </row>
    <row r="35" spans="1:6" x14ac:dyDescent="0.3">
      <c r="A35" s="139" t="s">
        <v>750</v>
      </c>
      <c r="B35" s="41" t="s">
        <v>881</v>
      </c>
      <c r="C35" s="152">
        <v>643.87</v>
      </c>
      <c r="D35" s="152">
        <v>643870</v>
      </c>
      <c r="E35" s="152"/>
      <c r="F35" s="152"/>
    </row>
    <row r="36" spans="1:6" ht="56.25" x14ac:dyDescent="0.3">
      <c r="A36" s="139" t="s">
        <v>668</v>
      </c>
      <c r="B36" s="140" t="s">
        <v>806</v>
      </c>
      <c r="C36" s="141">
        <v>-39.17</v>
      </c>
      <c r="D36" s="141">
        <v>-39170.800000000003</v>
      </c>
      <c r="E36" s="141"/>
      <c r="F36" s="141"/>
    </row>
    <row r="37" spans="1:6" ht="37.5" x14ac:dyDescent="0.3">
      <c r="A37" s="139" t="s">
        <v>669</v>
      </c>
      <c r="B37" s="140" t="s">
        <v>807</v>
      </c>
      <c r="C37" s="141">
        <v>39.17</v>
      </c>
      <c r="D37" s="141">
        <v>39170.800000000003</v>
      </c>
      <c r="E37" s="141"/>
      <c r="F37" s="141"/>
    </row>
    <row r="38" spans="1:6" x14ac:dyDescent="0.3">
      <c r="A38" s="139" t="s">
        <v>900</v>
      </c>
      <c r="B38" s="140" t="s">
        <v>901</v>
      </c>
      <c r="C38" s="141">
        <v>-14.06</v>
      </c>
      <c r="D38" s="141">
        <v>-14060</v>
      </c>
      <c r="E38" s="141"/>
      <c r="F38" s="141"/>
    </row>
    <row r="39" spans="1:6" x14ac:dyDescent="0.3">
      <c r="A39" s="139" t="s">
        <v>902</v>
      </c>
      <c r="B39" s="140" t="s">
        <v>903</v>
      </c>
      <c r="C39" s="141">
        <v>14.06</v>
      </c>
      <c r="D39" s="141">
        <v>14060</v>
      </c>
      <c r="E39" s="141"/>
      <c r="F39" s="141"/>
    </row>
    <row r="40" spans="1:6" x14ac:dyDescent="0.3">
      <c r="A40" s="185" t="s">
        <v>750</v>
      </c>
      <c r="B40" s="41" t="s">
        <v>881</v>
      </c>
      <c r="C40" s="141">
        <v>1603.85</v>
      </c>
      <c r="D40" s="141">
        <v>1603846.95</v>
      </c>
      <c r="E40" s="141"/>
      <c r="F40" s="141"/>
    </row>
    <row r="41" spans="1:6" x14ac:dyDescent="0.3">
      <c r="A41" s="185" t="s">
        <v>749</v>
      </c>
      <c r="B41" s="41" t="s">
        <v>881</v>
      </c>
      <c r="C41" s="141">
        <v>35.659999999999997</v>
      </c>
      <c r="D41" s="141">
        <v>35656.57</v>
      </c>
      <c r="E41" s="141"/>
      <c r="F41" s="141"/>
    </row>
    <row r="42" spans="1:6" x14ac:dyDescent="0.3">
      <c r="A42" s="185" t="s">
        <v>748</v>
      </c>
      <c r="B42" s="41" t="s">
        <v>881</v>
      </c>
      <c r="C42" s="141">
        <v>29.51</v>
      </c>
      <c r="D42" s="141">
        <v>29511.13</v>
      </c>
      <c r="E42" s="141"/>
      <c r="F42" s="141"/>
    </row>
    <row r="43" spans="1:6" x14ac:dyDescent="0.3">
      <c r="A43" s="139" t="s">
        <v>797</v>
      </c>
      <c r="B43" s="41" t="s">
        <v>881</v>
      </c>
      <c r="C43" s="152">
        <v>39.82</v>
      </c>
      <c r="D43" s="152">
        <v>39826.79</v>
      </c>
      <c r="E43" s="152"/>
      <c r="F43" s="152"/>
    </row>
    <row r="44" spans="1:6" x14ac:dyDescent="0.3">
      <c r="A44" s="139" t="s">
        <v>828</v>
      </c>
      <c r="B44" s="140" t="s">
        <v>829</v>
      </c>
      <c r="C44" s="141">
        <v>30</v>
      </c>
      <c r="D44" s="141">
        <v>30000</v>
      </c>
      <c r="E44" s="141"/>
      <c r="F44" s="141"/>
    </row>
    <row r="45" spans="1:6" x14ac:dyDescent="0.3">
      <c r="A45" s="185" t="s">
        <v>797</v>
      </c>
      <c r="B45" s="41" t="s">
        <v>881</v>
      </c>
      <c r="C45" s="136">
        <v>110.42</v>
      </c>
      <c r="D45" s="136">
        <v>110417.41</v>
      </c>
      <c r="E45" s="141"/>
      <c r="F45" s="136"/>
    </row>
    <row r="46" spans="1:6" x14ac:dyDescent="0.3">
      <c r="A46" s="139" t="s">
        <v>787</v>
      </c>
      <c r="B46" s="41" t="s">
        <v>881</v>
      </c>
      <c r="C46" s="152">
        <v>29.95</v>
      </c>
      <c r="D46" s="152">
        <v>29951.68</v>
      </c>
      <c r="E46" s="152"/>
      <c r="F46" s="152"/>
    </row>
    <row r="47" spans="1:6" x14ac:dyDescent="0.3">
      <c r="A47" s="175" t="s">
        <v>835</v>
      </c>
      <c r="B47" s="102" t="s">
        <v>962</v>
      </c>
      <c r="C47" s="171">
        <v>-7.22</v>
      </c>
      <c r="D47" s="171">
        <v>-7220</v>
      </c>
      <c r="E47" s="130"/>
      <c r="F47" s="130"/>
    </row>
    <row r="48" spans="1:6" x14ac:dyDescent="0.3">
      <c r="A48" s="185" t="s">
        <v>787</v>
      </c>
      <c r="B48" s="41" t="s">
        <v>881</v>
      </c>
      <c r="C48" s="141">
        <v>78.87</v>
      </c>
      <c r="D48" s="141">
        <v>78867.350000000006</v>
      </c>
      <c r="E48" s="141"/>
      <c r="F48" s="141"/>
    </row>
    <row r="49" spans="1:6" x14ac:dyDescent="0.3">
      <c r="A49" s="139" t="s">
        <v>788</v>
      </c>
      <c r="B49" s="138" t="s">
        <v>1059</v>
      </c>
      <c r="C49" s="152">
        <v>6.9</v>
      </c>
      <c r="D49" s="152">
        <v>6900.11</v>
      </c>
      <c r="E49" s="152"/>
      <c r="F49" s="152"/>
    </row>
    <row r="50" spans="1:6" x14ac:dyDescent="0.3">
      <c r="A50" s="139" t="s">
        <v>789</v>
      </c>
      <c r="B50" s="138" t="s">
        <v>934</v>
      </c>
      <c r="C50" s="152">
        <v>-6.9</v>
      </c>
      <c r="D50" s="152">
        <v>-6900.11</v>
      </c>
      <c r="E50" s="152"/>
      <c r="F50" s="152"/>
    </row>
    <row r="51" spans="1:6" x14ac:dyDescent="0.3">
      <c r="A51" s="139" t="s">
        <v>790</v>
      </c>
      <c r="B51" s="41" t="s">
        <v>881</v>
      </c>
      <c r="C51" s="152">
        <v>26.68</v>
      </c>
      <c r="D51" s="152">
        <v>26682.09</v>
      </c>
      <c r="E51" s="152"/>
      <c r="F51" s="152"/>
    </row>
    <row r="52" spans="1:6" x14ac:dyDescent="0.3">
      <c r="A52" s="139" t="s">
        <v>790</v>
      </c>
      <c r="B52" s="138" t="s">
        <v>865</v>
      </c>
      <c r="C52" s="141">
        <v>83.92</v>
      </c>
      <c r="D52" s="141">
        <v>83920</v>
      </c>
      <c r="E52" s="141"/>
      <c r="F52" s="141"/>
    </row>
    <row r="53" spans="1:6" x14ac:dyDescent="0.3">
      <c r="A53" s="139" t="s">
        <v>789</v>
      </c>
      <c r="B53" s="138" t="s">
        <v>866</v>
      </c>
      <c r="C53" s="141">
        <v>-83.92</v>
      </c>
      <c r="D53" s="141">
        <v>-83920</v>
      </c>
      <c r="E53" s="141"/>
      <c r="F53" s="141"/>
    </row>
    <row r="54" spans="1:6" x14ac:dyDescent="0.3">
      <c r="A54" s="185" t="s">
        <v>790</v>
      </c>
      <c r="B54" s="41" t="s">
        <v>881</v>
      </c>
      <c r="C54" s="141">
        <v>78.87</v>
      </c>
      <c r="D54" s="141">
        <v>78867.350000000006</v>
      </c>
      <c r="E54" s="141"/>
      <c r="F54" s="141"/>
    </row>
    <row r="55" spans="1:6" x14ac:dyDescent="0.3">
      <c r="A55" s="139" t="s">
        <v>792</v>
      </c>
      <c r="B55" s="41" t="s">
        <v>881</v>
      </c>
      <c r="C55" s="152">
        <v>26.24</v>
      </c>
      <c r="D55" s="152">
        <v>26235.98</v>
      </c>
      <c r="E55" s="152"/>
      <c r="F55" s="152"/>
    </row>
    <row r="56" spans="1:6" x14ac:dyDescent="0.3">
      <c r="A56" s="139" t="s">
        <v>872</v>
      </c>
      <c r="B56" s="41" t="s">
        <v>882</v>
      </c>
      <c r="C56" s="141">
        <v>-5.66</v>
      </c>
      <c r="D56" s="141">
        <v>-5656</v>
      </c>
      <c r="E56" s="141"/>
      <c r="F56" s="141"/>
    </row>
    <row r="57" spans="1:6" x14ac:dyDescent="0.3">
      <c r="A57" s="185" t="s">
        <v>792</v>
      </c>
      <c r="B57" s="41" t="s">
        <v>881</v>
      </c>
      <c r="C57" s="141">
        <v>65.349999999999994</v>
      </c>
      <c r="D57" s="141">
        <v>65352.6</v>
      </c>
      <c r="E57" s="141"/>
      <c r="F57" s="141"/>
    </row>
    <row r="58" spans="1:6" x14ac:dyDescent="0.3">
      <c r="A58" s="139" t="s">
        <v>785</v>
      </c>
      <c r="B58" s="41" t="s">
        <v>881</v>
      </c>
      <c r="C58" s="152">
        <v>26.15</v>
      </c>
      <c r="D58" s="152">
        <v>26149.86</v>
      </c>
      <c r="E58" s="182"/>
      <c r="F58" s="182"/>
    </row>
    <row r="59" spans="1:6" x14ac:dyDescent="0.3">
      <c r="A59" s="139" t="s">
        <v>801</v>
      </c>
      <c r="B59" s="140" t="s">
        <v>866</v>
      </c>
      <c r="C59" s="141">
        <v>-158.52000000000001</v>
      </c>
      <c r="D59" s="141">
        <v>-158518.67000000001</v>
      </c>
      <c r="E59" s="126"/>
      <c r="F59" s="126"/>
    </row>
    <row r="60" spans="1:6" x14ac:dyDescent="0.3">
      <c r="A60" s="139" t="s">
        <v>802</v>
      </c>
      <c r="B60" s="140" t="s">
        <v>928</v>
      </c>
      <c r="C60" s="141">
        <v>-3.77</v>
      </c>
      <c r="D60" s="141">
        <v>-3768</v>
      </c>
      <c r="E60" s="126"/>
      <c r="F60" s="126"/>
    </row>
    <row r="61" spans="1:6" x14ac:dyDescent="0.3">
      <c r="A61" s="139" t="s">
        <v>785</v>
      </c>
      <c r="B61" s="140" t="s">
        <v>927</v>
      </c>
      <c r="C61" s="141">
        <v>162.29</v>
      </c>
      <c r="D61" s="141">
        <v>162286.67000000001</v>
      </c>
      <c r="E61" s="126"/>
      <c r="F61" s="126"/>
    </row>
    <row r="62" spans="1:6" x14ac:dyDescent="0.3">
      <c r="A62" s="185" t="s">
        <v>785</v>
      </c>
      <c r="B62" s="41" t="s">
        <v>881</v>
      </c>
      <c r="C62" s="141">
        <v>76.13</v>
      </c>
      <c r="D62" s="141">
        <v>76134</v>
      </c>
      <c r="E62" s="126"/>
      <c r="F62" s="126"/>
    </row>
    <row r="63" spans="1:6" x14ac:dyDescent="0.3">
      <c r="A63" s="139" t="s">
        <v>786</v>
      </c>
      <c r="B63" s="41" t="s">
        <v>881</v>
      </c>
      <c r="C63" s="152">
        <v>22.17</v>
      </c>
      <c r="D63" s="152">
        <v>22167.759999999998</v>
      </c>
      <c r="E63" s="182"/>
      <c r="F63" s="182"/>
    </row>
    <row r="64" spans="1:6" x14ac:dyDescent="0.3">
      <c r="A64" s="185" t="s">
        <v>786</v>
      </c>
      <c r="B64" s="41" t="s">
        <v>881</v>
      </c>
      <c r="C64" s="136">
        <v>73.66</v>
      </c>
      <c r="D64" s="136">
        <v>73656.740000000005</v>
      </c>
      <c r="E64" s="141"/>
      <c r="F64" s="136"/>
    </row>
    <row r="65" spans="1:6" x14ac:dyDescent="0.3">
      <c r="A65" s="189"/>
      <c r="B65" s="180"/>
      <c r="C65" s="178">
        <f>SUM(C22:C64)</f>
        <v>4434.2099999999982</v>
      </c>
      <c r="D65" s="178">
        <f>SUM(D22:D64)</f>
        <v>4434205.79</v>
      </c>
      <c r="E65" s="178">
        <f>SUM(E22:E64)</f>
        <v>0</v>
      </c>
      <c r="F65" s="178">
        <f>SUM(F22:F64)</f>
        <v>0</v>
      </c>
    </row>
    <row r="66" spans="1:6" x14ac:dyDescent="0.3">
      <c r="A66" s="176"/>
      <c r="B66" s="180"/>
      <c r="C66" s="187"/>
      <c r="D66" s="187"/>
      <c r="E66" s="187"/>
      <c r="F66" s="187"/>
    </row>
    <row r="67" spans="1:6" x14ac:dyDescent="0.3">
      <c r="A67" s="176"/>
      <c r="B67" s="180"/>
      <c r="C67" s="187"/>
      <c r="D67" s="187"/>
      <c r="E67" s="187"/>
      <c r="F67" s="187"/>
    </row>
    <row r="68" spans="1:6" x14ac:dyDescent="0.3">
      <c r="A68" s="176"/>
      <c r="B68" s="177"/>
      <c r="C68" s="187"/>
      <c r="D68" s="187"/>
      <c r="E68" s="188"/>
      <c r="F68" s="188"/>
    </row>
    <row r="69" spans="1:6" x14ac:dyDescent="0.3">
      <c r="A69" s="176"/>
      <c r="B69" s="177"/>
      <c r="C69" s="187"/>
      <c r="D69" s="187"/>
      <c r="E69" s="188"/>
      <c r="F69" s="188"/>
    </row>
    <row r="70" spans="1:6" ht="150" x14ac:dyDescent="0.3">
      <c r="A70" s="139" t="s">
        <v>724</v>
      </c>
      <c r="B70" s="138" t="s">
        <v>1000</v>
      </c>
      <c r="C70" s="152">
        <v>268.39</v>
      </c>
      <c r="D70" s="152">
        <v>268387.12</v>
      </c>
      <c r="E70" s="152"/>
      <c r="F70" s="152"/>
    </row>
    <row r="71" spans="1:6" x14ac:dyDescent="0.3">
      <c r="A71" s="139" t="s">
        <v>654</v>
      </c>
      <c r="B71" s="41" t="s">
        <v>881</v>
      </c>
      <c r="C71" s="152">
        <v>149.76</v>
      </c>
      <c r="D71" s="152">
        <v>149755</v>
      </c>
      <c r="E71" s="152"/>
      <c r="F71" s="152"/>
    </row>
    <row r="72" spans="1:6" x14ac:dyDescent="0.3">
      <c r="A72" s="185" t="s">
        <v>654</v>
      </c>
      <c r="B72" s="41" t="s">
        <v>881</v>
      </c>
      <c r="C72" s="141">
        <v>357.08</v>
      </c>
      <c r="D72" s="141">
        <v>357083.92</v>
      </c>
      <c r="E72" s="141"/>
      <c r="F72" s="141"/>
    </row>
    <row r="73" spans="1:6" x14ac:dyDescent="0.3">
      <c r="A73" s="139" t="s">
        <v>782</v>
      </c>
      <c r="B73" s="140" t="s">
        <v>929</v>
      </c>
      <c r="C73" s="152"/>
      <c r="D73" s="152">
        <v>-0.55000000000000004</v>
      </c>
      <c r="E73" s="182"/>
      <c r="F73" s="182"/>
    </row>
    <row r="74" spans="1:6" x14ac:dyDescent="0.3">
      <c r="A74" s="139" t="s">
        <v>783</v>
      </c>
      <c r="B74" s="140" t="s">
        <v>927</v>
      </c>
      <c r="C74" s="152"/>
      <c r="D74" s="152">
        <v>0.55000000000000004</v>
      </c>
      <c r="E74" s="182"/>
      <c r="F74" s="182"/>
    </row>
    <row r="75" spans="1:6" x14ac:dyDescent="0.3">
      <c r="A75" s="139" t="s">
        <v>783</v>
      </c>
      <c r="B75" s="41" t="s">
        <v>881</v>
      </c>
      <c r="C75" s="152">
        <v>19.86</v>
      </c>
      <c r="D75" s="152">
        <v>19863.599999999999</v>
      </c>
      <c r="E75" s="152"/>
      <c r="F75" s="152"/>
    </row>
    <row r="76" spans="1:6" x14ac:dyDescent="0.3">
      <c r="A76" s="139" t="s">
        <v>783</v>
      </c>
      <c r="B76" s="140" t="s">
        <v>938</v>
      </c>
      <c r="C76" s="141">
        <v>31.15</v>
      </c>
      <c r="D76" s="141">
        <v>31151.61</v>
      </c>
      <c r="E76" s="141"/>
      <c r="F76" s="141"/>
    </row>
    <row r="77" spans="1:6" x14ac:dyDescent="0.3">
      <c r="A77" s="139" t="s">
        <v>939</v>
      </c>
      <c r="B77" s="140" t="s">
        <v>929</v>
      </c>
      <c r="C77" s="141">
        <v>-31.15</v>
      </c>
      <c r="D77" s="141">
        <v>-31151.61</v>
      </c>
      <c r="E77" s="141"/>
      <c r="F77" s="141"/>
    </row>
    <row r="78" spans="1:6" x14ac:dyDescent="0.3">
      <c r="A78" s="185" t="s">
        <v>783</v>
      </c>
      <c r="B78" s="41" t="s">
        <v>881</v>
      </c>
      <c r="C78" s="136">
        <v>61.61</v>
      </c>
      <c r="D78" s="136">
        <v>61609.34</v>
      </c>
      <c r="E78" s="141"/>
      <c r="F78" s="136"/>
    </row>
    <row r="79" spans="1:6" x14ac:dyDescent="0.3">
      <c r="A79" s="176"/>
      <c r="B79" s="177"/>
      <c r="C79" s="187">
        <f>SUM(C70:C78)</f>
        <v>856.7</v>
      </c>
      <c r="D79" s="187">
        <f t="shared" ref="D79:F79" si="1">SUM(D70:D78)</f>
        <v>856698.98</v>
      </c>
      <c r="E79" s="187">
        <f t="shared" si="1"/>
        <v>0</v>
      </c>
      <c r="F79" s="187">
        <f t="shared" si="1"/>
        <v>0</v>
      </c>
    </row>
    <row r="80" spans="1:6" x14ac:dyDescent="0.3">
      <c r="A80" s="176"/>
      <c r="B80" s="177"/>
      <c r="C80" s="187"/>
      <c r="D80" s="187"/>
      <c r="E80" s="187"/>
      <c r="F80" s="187"/>
    </row>
    <row r="81" spans="1:6" x14ac:dyDescent="0.3">
      <c r="A81" s="176"/>
      <c r="B81" s="177"/>
      <c r="C81" s="187"/>
      <c r="D81" s="187"/>
      <c r="E81" s="187"/>
      <c r="F81" s="187"/>
    </row>
    <row r="82" spans="1:6" x14ac:dyDescent="0.3">
      <c r="A82" s="176"/>
      <c r="B82" s="177"/>
      <c r="C82" s="187"/>
      <c r="D82" s="187"/>
      <c r="E82" s="187"/>
      <c r="F82" s="187"/>
    </row>
    <row r="83" spans="1:6" x14ac:dyDescent="0.3">
      <c r="A83" s="139" t="s">
        <v>1061</v>
      </c>
      <c r="B83" s="140" t="s">
        <v>833</v>
      </c>
      <c r="C83" s="141">
        <v>-117.75</v>
      </c>
      <c r="D83" s="141">
        <v>-117749</v>
      </c>
      <c r="E83" s="141"/>
      <c r="F83" s="141"/>
    </row>
    <row r="89" spans="1:6" ht="56.25" x14ac:dyDescent="0.3">
      <c r="A89" s="139" t="s">
        <v>722</v>
      </c>
      <c r="B89" s="138" t="s">
        <v>1006</v>
      </c>
      <c r="C89" s="152">
        <v>13.88</v>
      </c>
      <c r="D89" s="152">
        <v>13878.02</v>
      </c>
      <c r="E89" s="182"/>
      <c r="F89" s="182"/>
    </row>
    <row r="90" spans="1:6" ht="37.5" x14ac:dyDescent="0.3">
      <c r="A90" s="139" t="s">
        <v>647</v>
      </c>
      <c r="B90" s="138" t="s">
        <v>1042</v>
      </c>
      <c r="C90" s="141">
        <v>385</v>
      </c>
      <c r="D90" s="141">
        <v>385000</v>
      </c>
      <c r="E90" s="126"/>
      <c r="F90" s="126"/>
    </row>
    <row r="91" spans="1:6" ht="150" x14ac:dyDescent="0.3">
      <c r="A91" s="139" t="s">
        <v>723</v>
      </c>
      <c r="B91" s="138" t="s">
        <v>1000</v>
      </c>
      <c r="C91" s="152">
        <v>178.93</v>
      </c>
      <c r="D91" s="152">
        <v>178931.19</v>
      </c>
      <c r="E91" s="152"/>
      <c r="F91" s="152"/>
    </row>
    <row r="92" spans="1:6" x14ac:dyDescent="0.3">
      <c r="A92" s="139" t="s">
        <v>751</v>
      </c>
      <c r="B92" s="41" t="s">
        <v>881</v>
      </c>
      <c r="C92" s="152">
        <v>131.19999999999999</v>
      </c>
      <c r="D92" s="152">
        <v>131202.54</v>
      </c>
      <c r="E92" s="152"/>
      <c r="F92" s="152"/>
    </row>
    <row r="93" spans="1:6" x14ac:dyDescent="0.3">
      <c r="A93" s="139" t="s">
        <v>751</v>
      </c>
      <c r="B93" s="181" t="s">
        <v>973</v>
      </c>
      <c r="C93" s="152">
        <v>-92.99</v>
      </c>
      <c r="D93" s="152">
        <v>-92991.5</v>
      </c>
      <c r="E93" s="152"/>
      <c r="F93" s="152"/>
    </row>
    <row r="94" spans="1:6" x14ac:dyDescent="0.3">
      <c r="A94" s="139" t="s">
        <v>752</v>
      </c>
      <c r="B94" s="153" t="s">
        <v>972</v>
      </c>
      <c r="C94" s="152">
        <v>92.99</v>
      </c>
      <c r="D94" s="152">
        <v>92991.5</v>
      </c>
      <c r="E94" s="152"/>
      <c r="F94" s="152"/>
    </row>
    <row r="95" spans="1:6" ht="56.25" x14ac:dyDescent="0.3">
      <c r="A95" s="139" t="s">
        <v>670</v>
      </c>
      <c r="B95" s="153" t="s">
        <v>964</v>
      </c>
      <c r="C95" s="152">
        <v>19.79</v>
      </c>
      <c r="D95" s="152">
        <v>19791.7</v>
      </c>
      <c r="E95" s="152"/>
      <c r="F95" s="152"/>
    </row>
    <row r="96" spans="1:6" x14ac:dyDescent="0.3">
      <c r="A96" s="139" t="s">
        <v>753</v>
      </c>
      <c r="B96" s="153" t="s">
        <v>62</v>
      </c>
      <c r="C96" s="152">
        <v>50</v>
      </c>
      <c r="D96" s="152">
        <v>50000</v>
      </c>
      <c r="E96" s="152"/>
      <c r="F96" s="152"/>
    </row>
    <row r="97" spans="1:6" x14ac:dyDescent="0.3">
      <c r="A97" s="139" t="s">
        <v>754</v>
      </c>
      <c r="B97" s="41" t="s">
        <v>881</v>
      </c>
      <c r="C97" s="152">
        <v>81.58</v>
      </c>
      <c r="D97" s="152">
        <v>81580</v>
      </c>
      <c r="E97" s="152"/>
      <c r="F97" s="152"/>
    </row>
    <row r="98" spans="1:6" ht="56.25" x14ac:dyDescent="0.3">
      <c r="A98" s="139" t="s">
        <v>752</v>
      </c>
      <c r="B98" s="140" t="s">
        <v>834</v>
      </c>
      <c r="C98" s="141">
        <v>117.75</v>
      </c>
      <c r="D98" s="141">
        <v>117749</v>
      </c>
      <c r="E98" s="141"/>
      <c r="F98" s="141"/>
    </row>
    <row r="99" spans="1:6" x14ac:dyDescent="0.3">
      <c r="A99" s="139" t="s">
        <v>1043</v>
      </c>
      <c r="B99" s="140"/>
      <c r="C99" s="141">
        <v>-49</v>
      </c>
      <c r="D99" s="141">
        <v>-49000</v>
      </c>
      <c r="E99" s="141"/>
      <c r="F99" s="141"/>
    </row>
    <row r="100" spans="1:6" x14ac:dyDescent="0.3">
      <c r="A100" s="139" t="s">
        <v>547</v>
      </c>
      <c r="B100" s="140"/>
      <c r="C100" s="141">
        <v>-6551</v>
      </c>
      <c r="D100" s="141">
        <v>-6551000</v>
      </c>
      <c r="E100" s="141"/>
      <c r="F100" s="141"/>
    </row>
    <row r="101" spans="1:6" x14ac:dyDescent="0.3">
      <c r="A101" s="139" t="s">
        <v>647</v>
      </c>
      <c r="B101" s="140"/>
      <c r="C101" s="141">
        <v>-492</v>
      </c>
      <c r="D101" s="141">
        <v>-492000</v>
      </c>
      <c r="E101" s="141"/>
      <c r="F101" s="141"/>
    </row>
    <row r="102" spans="1:6" x14ac:dyDescent="0.3">
      <c r="A102" s="139" t="s">
        <v>1044</v>
      </c>
      <c r="B102" s="140"/>
      <c r="C102" s="141">
        <v>-124</v>
      </c>
      <c r="D102" s="141">
        <v>-124000</v>
      </c>
      <c r="E102" s="141"/>
      <c r="F102" s="141"/>
    </row>
    <row r="103" spans="1:6" x14ac:dyDescent="0.3">
      <c r="A103" s="139" t="s">
        <v>547</v>
      </c>
      <c r="B103" s="140" t="s">
        <v>1049</v>
      </c>
      <c r="C103" s="141">
        <v>643.1</v>
      </c>
      <c r="D103" s="141">
        <v>643100</v>
      </c>
      <c r="E103" s="141"/>
      <c r="F103" s="141"/>
    </row>
    <row r="104" spans="1:6" x14ac:dyDescent="0.3">
      <c r="A104" s="139" t="s">
        <v>547</v>
      </c>
      <c r="B104" s="140" t="s">
        <v>1052</v>
      </c>
      <c r="C104" s="141">
        <v>5644.01</v>
      </c>
      <c r="D104" s="141">
        <v>5644009.2199999997</v>
      </c>
      <c r="E104" s="141"/>
      <c r="F104" s="141"/>
    </row>
    <row r="105" spans="1:6" ht="37.5" x14ac:dyDescent="0.3">
      <c r="A105" s="139" t="s">
        <v>547</v>
      </c>
      <c r="B105" s="140" t="s">
        <v>1053</v>
      </c>
      <c r="C105" s="141">
        <v>700</v>
      </c>
      <c r="D105" s="141">
        <v>700000</v>
      </c>
      <c r="E105" s="141"/>
      <c r="F105" s="141"/>
    </row>
    <row r="106" spans="1:6" x14ac:dyDescent="0.3">
      <c r="A106" s="139" t="s">
        <v>549</v>
      </c>
      <c r="B106" s="140" t="s">
        <v>940</v>
      </c>
      <c r="C106" s="152">
        <v>-3419.51</v>
      </c>
      <c r="D106" s="152">
        <v>-3419508.22</v>
      </c>
      <c r="E106" s="152"/>
      <c r="F106" s="152"/>
    </row>
    <row r="107" spans="1:6" ht="56.25" x14ac:dyDescent="0.3">
      <c r="A107" s="139" t="s">
        <v>672</v>
      </c>
      <c r="B107" s="140" t="s">
        <v>964</v>
      </c>
      <c r="C107" s="152">
        <v>-19.79</v>
      </c>
      <c r="D107" s="152">
        <v>-19791.7</v>
      </c>
      <c r="E107" s="152"/>
      <c r="F107" s="152"/>
    </row>
    <row r="108" spans="1:6" x14ac:dyDescent="0.3">
      <c r="A108" s="139" t="s">
        <v>760</v>
      </c>
      <c r="B108" s="41" t="s">
        <v>881</v>
      </c>
      <c r="C108" s="152">
        <v>270.5</v>
      </c>
      <c r="D108" s="152">
        <v>270500</v>
      </c>
      <c r="E108" s="152"/>
      <c r="F108" s="152"/>
    </row>
    <row r="109" spans="1:6" x14ac:dyDescent="0.3">
      <c r="A109" s="139" t="s">
        <v>549</v>
      </c>
      <c r="B109" s="140" t="s">
        <v>849</v>
      </c>
      <c r="C109" s="141">
        <v>-70.06</v>
      </c>
      <c r="D109" s="141">
        <v>-70060</v>
      </c>
      <c r="E109" s="141"/>
      <c r="F109" s="141"/>
    </row>
    <row r="110" spans="1:6" x14ac:dyDescent="0.3">
      <c r="A110" s="139" t="s">
        <v>549</v>
      </c>
      <c r="B110" s="140" t="s">
        <v>940</v>
      </c>
      <c r="C110" s="141">
        <v>-3332.54</v>
      </c>
      <c r="D110" s="141">
        <v>-3332535.91</v>
      </c>
      <c r="E110" s="141"/>
      <c r="F110" s="141"/>
    </row>
    <row r="111" spans="1:6" ht="56.25" x14ac:dyDescent="0.3">
      <c r="A111" s="139" t="s">
        <v>549</v>
      </c>
      <c r="B111" s="140" t="s">
        <v>1027</v>
      </c>
      <c r="C111" s="141">
        <v>-3379.85</v>
      </c>
      <c r="D111" s="141">
        <v>-3379851.8</v>
      </c>
      <c r="E111" s="141"/>
      <c r="F111" s="141"/>
    </row>
    <row r="112" spans="1:6" x14ac:dyDescent="0.3">
      <c r="A112" s="139" t="s">
        <v>549</v>
      </c>
      <c r="B112" s="140" t="s">
        <v>1050</v>
      </c>
      <c r="C112" s="141">
        <v>-6287.11</v>
      </c>
      <c r="D112" s="141">
        <v>-6287109.2199999997</v>
      </c>
      <c r="E112" s="141"/>
      <c r="F112" s="141"/>
    </row>
    <row r="113" spans="1:6" x14ac:dyDescent="0.3">
      <c r="A113" s="139" t="s">
        <v>549</v>
      </c>
      <c r="B113" s="140" t="s">
        <v>1060</v>
      </c>
      <c r="C113" s="141">
        <v>-85.07</v>
      </c>
      <c r="D113" s="141">
        <v>-85058</v>
      </c>
      <c r="E113" s="141"/>
      <c r="F113" s="141"/>
    </row>
    <row r="114" spans="1:6" x14ac:dyDescent="0.3">
      <c r="A114" s="139" t="s">
        <v>836</v>
      </c>
      <c r="B114" s="140" t="s">
        <v>297</v>
      </c>
      <c r="C114" s="141">
        <v>-2.2999999999999998</v>
      </c>
      <c r="D114" s="141">
        <v>-2300</v>
      </c>
      <c r="E114" s="126"/>
      <c r="F114" s="126"/>
    </row>
    <row r="115" spans="1:6" x14ac:dyDescent="0.3">
      <c r="A115" s="139" t="s">
        <v>837</v>
      </c>
      <c r="B115" s="140" t="s">
        <v>62</v>
      </c>
      <c r="C115" s="141">
        <v>-20</v>
      </c>
      <c r="D115" s="141">
        <v>-20000</v>
      </c>
      <c r="E115" s="126"/>
      <c r="F115" s="126"/>
    </row>
    <row r="116" spans="1:6" ht="56.25" x14ac:dyDescent="0.3">
      <c r="A116" s="139" t="s">
        <v>1076</v>
      </c>
      <c r="B116" s="64" t="s">
        <v>858</v>
      </c>
      <c r="C116" s="141"/>
      <c r="D116" s="141"/>
      <c r="E116" s="141">
        <v>-60000</v>
      </c>
      <c r="F116" s="141"/>
    </row>
    <row r="117" spans="1:6" ht="56.25" x14ac:dyDescent="0.3">
      <c r="A117" s="176" t="s">
        <v>854</v>
      </c>
      <c r="B117" s="41" t="s">
        <v>859</v>
      </c>
      <c r="C117" s="141"/>
      <c r="D117" s="141"/>
      <c r="E117" s="141">
        <v>-50000</v>
      </c>
      <c r="F117" s="141"/>
    </row>
    <row r="118" spans="1:6" x14ac:dyDescent="0.3">
      <c r="A118" s="139" t="s">
        <v>873</v>
      </c>
      <c r="B118" s="41" t="s">
        <v>883</v>
      </c>
      <c r="C118" s="141">
        <v>-50</v>
      </c>
      <c r="D118" s="141">
        <v>-50000</v>
      </c>
      <c r="E118" s="141"/>
      <c r="F118" s="141"/>
    </row>
    <row r="119" spans="1:6" x14ac:dyDescent="0.3">
      <c r="A119" s="139" t="s">
        <v>874</v>
      </c>
      <c r="B119" s="41" t="s">
        <v>884</v>
      </c>
      <c r="C119" s="141">
        <v>-33.85</v>
      </c>
      <c r="D119" s="141">
        <v>-33850</v>
      </c>
      <c r="E119" s="141"/>
      <c r="F119" s="141"/>
    </row>
    <row r="120" spans="1:6" x14ac:dyDescent="0.3">
      <c r="A120" s="139" t="s">
        <v>879</v>
      </c>
      <c r="B120" s="41" t="s">
        <v>887</v>
      </c>
      <c r="C120" s="141">
        <v>11.3</v>
      </c>
      <c r="D120" s="141">
        <v>11300</v>
      </c>
      <c r="E120" s="141"/>
      <c r="F120" s="141"/>
    </row>
    <row r="121" spans="1:6" x14ac:dyDescent="0.3">
      <c r="A121" s="139" t="s">
        <v>759</v>
      </c>
      <c r="B121" s="41" t="s">
        <v>881</v>
      </c>
      <c r="C121" s="152">
        <v>112.18</v>
      </c>
      <c r="D121" s="152">
        <v>112175</v>
      </c>
      <c r="E121" s="182"/>
      <c r="F121" s="182"/>
    </row>
    <row r="122" spans="1:6" x14ac:dyDescent="0.3">
      <c r="A122" s="139" t="s">
        <v>759</v>
      </c>
      <c r="B122" s="138" t="s">
        <v>925</v>
      </c>
      <c r="C122" s="141">
        <v>70</v>
      </c>
      <c r="D122" s="141">
        <v>70000</v>
      </c>
      <c r="E122" s="141"/>
      <c r="F122" s="141"/>
    </row>
    <row r="123" spans="1:6" x14ac:dyDescent="0.3">
      <c r="A123" s="139" t="s">
        <v>671</v>
      </c>
      <c r="B123" s="138" t="s">
        <v>926</v>
      </c>
      <c r="C123" s="141">
        <v>-70</v>
      </c>
      <c r="D123" s="141">
        <v>-70000</v>
      </c>
      <c r="E123" s="141"/>
      <c r="F123" s="141"/>
    </row>
    <row r="124" spans="1:6" x14ac:dyDescent="0.3">
      <c r="A124" s="185" t="s">
        <v>759</v>
      </c>
      <c r="B124" s="41" t="s">
        <v>881</v>
      </c>
      <c r="C124" s="141">
        <v>295.81</v>
      </c>
      <c r="D124" s="141">
        <v>295809</v>
      </c>
      <c r="E124" s="141"/>
      <c r="F124" s="141"/>
    </row>
    <row r="125" spans="1:6" x14ac:dyDescent="0.3">
      <c r="A125" s="139" t="s">
        <v>803</v>
      </c>
      <c r="B125" s="135" t="s">
        <v>924</v>
      </c>
      <c r="C125" s="141">
        <v>-10</v>
      </c>
      <c r="D125" s="141">
        <v>-10000</v>
      </c>
      <c r="E125" s="126"/>
      <c r="F125" s="126"/>
    </row>
    <row r="126" spans="1:6" x14ac:dyDescent="0.3">
      <c r="A126" s="150" t="s">
        <v>921</v>
      </c>
      <c r="B126" s="54" t="s">
        <v>62</v>
      </c>
      <c r="C126" s="136">
        <v>-35</v>
      </c>
      <c r="D126" s="136">
        <v>-35000</v>
      </c>
      <c r="E126" s="141"/>
      <c r="F126" s="136"/>
    </row>
    <row r="127" spans="1:6" x14ac:dyDescent="0.3">
      <c r="A127" s="150" t="s">
        <v>922</v>
      </c>
      <c r="B127" s="135" t="s">
        <v>924</v>
      </c>
      <c r="C127" s="136">
        <v>-9</v>
      </c>
      <c r="D127" s="136">
        <v>-9000</v>
      </c>
      <c r="E127" s="141"/>
      <c r="F127" s="136"/>
    </row>
    <row r="128" spans="1:6" ht="56.25" x14ac:dyDescent="0.3">
      <c r="A128" s="150" t="s">
        <v>923</v>
      </c>
      <c r="B128" s="41" t="s">
        <v>497</v>
      </c>
      <c r="C128" s="136">
        <v>4</v>
      </c>
      <c r="D128" s="136">
        <v>4000</v>
      </c>
      <c r="E128" s="141"/>
      <c r="F128" s="136"/>
    </row>
    <row r="129" spans="1:6" ht="37.5" x14ac:dyDescent="0.3">
      <c r="A129" s="139" t="s">
        <v>1067</v>
      </c>
      <c r="B129" s="140" t="s">
        <v>1064</v>
      </c>
      <c r="C129" s="141">
        <v>-696.14</v>
      </c>
      <c r="D129" s="141">
        <v>-696142.18</v>
      </c>
      <c r="E129" s="141"/>
      <c r="F129" s="141"/>
    </row>
    <row r="130" spans="1:6" ht="37.5" x14ac:dyDescent="0.3">
      <c r="A130" s="139" t="s">
        <v>1068</v>
      </c>
      <c r="B130" s="140" t="s">
        <v>1065</v>
      </c>
      <c r="C130" s="141">
        <v>-0.3</v>
      </c>
      <c r="D130" s="141">
        <v>-300</v>
      </c>
      <c r="E130" s="141"/>
      <c r="F130" s="141"/>
    </row>
    <row r="131" spans="1:6" x14ac:dyDescent="0.3">
      <c r="A131" s="139" t="s">
        <v>760</v>
      </c>
      <c r="B131" s="140" t="s">
        <v>1066</v>
      </c>
      <c r="C131" s="141">
        <v>696.44</v>
      </c>
      <c r="D131" s="141">
        <v>696442.18</v>
      </c>
      <c r="E131" s="141"/>
      <c r="F131" s="141"/>
    </row>
    <row r="132" spans="1:6" x14ac:dyDescent="0.3">
      <c r="A132" s="176"/>
      <c r="B132" s="177"/>
      <c r="C132" s="178">
        <f>SUM(C89:C131)</f>
        <v>-15311.049999999997</v>
      </c>
      <c r="D132" s="178">
        <f t="shared" ref="D132:F132" si="2">SUM(D89:D131)</f>
        <v>-15311039.18</v>
      </c>
      <c r="E132" s="178">
        <f t="shared" si="2"/>
        <v>-110000</v>
      </c>
      <c r="F132" s="178">
        <f t="shared" si="2"/>
        <v>0</v>
      </c>
    </row>
    <row r="133" spans="1:6" x14ac:dyDescent="0.3">
      <c r="A133" s="176"/>
      <c r="B133" s="177"/>
      <c r="C133" s="178"/>
      <c r="D133" s="178"/>
      <c r="E133" s="179"/>
      <c r="F133" s="179"/>
    </row>
    <row r="134" spans="1:6" x14ac:dyDescent="0.3">
      <c r="A134" s="139" t="s">
        <v>755</v>
      </c>
      <c r="B134" s="41" t="s">
        <v>881</v>
      </c>
      <c r="C134" s="152">
        <v>49.8</v>
      </c>
      <c r="D134" s="152">
        <v>49800</v>
      </c>
      <c r="E134" s="152"/>
      <c r="F134" s="152"/>
    </row>
    <row r="135" spans="1:6" ht="75" x14ac:dyDescent="0.3">
      <c r="A135" s="139" t="s">
        <v>838</v>
      </c>
      <c r="B135" s="140" t="s">
        <v>204</v>
      </c>
      <c r="C135" s="141">
        <v>-32</v>
      </c>
      <c r="D135" s="141">
        <v>-32000</v>
      </c>
      <c r="E135" s="126"/>
      <c r="F135" s="126"/>
    </row>
    <row r="136" spans="1:6" x14ac:dyDescent="0.3">
      <c r="A136" s="139" t="s">
        <v>875</v>
      </c>
      <c r="B136" s="41" t="s">
        <v>885</v>
      </c>
      <c r="C136" s="141">
        <v>-4.45</v>
      </c>
      <c r="D136" s="141">
        <v>-4448</v>
      </c>
      <c r="E136" s="141"/>
      <c r="F136" s="141"/>
    </row>
    <row r="137" spans="1:6" x14ac:dyDescent="0.3">
      <c r="A137" s="176"/>
      <c r="B137" s="180"/>
      <c r="C137" s="187">
        <f>SUM(C134:C136)</f>
        <v>13.349999999999998</v>
      </c>
      <c r="D137" s="187">
        <f t="shared" ref="D137:F137" si="3">SUM(D134:D136)</f>
        <v>13352</v>
      </c>
      <c r="E137" s="187">
        <f t="shared" si="3"/>
        <v>0</v>
      </c>
      <c r="F137" s="187">
        <f t="shared" si="3"/>
        <v>0</v>
      </c>
    </row>
    <row r="138" spans="1:6" x14ac:dyDescent="0.3">
      <c r="A138" s="176"/>
      <c r="B138" s="180"/>
      <c r="C138" s="187"/>
      <c r="D138" s="187"/>
      <c r="E138" s="187"/>
      <c r="F138" s="187"/>
    </row>
    <row r="139" spans="1:6" x14ac:dyDescent="0.3">
      <c r="A139" s="176"/>
      <c r="B139" s="180"/>
      <c r="C139" s="187"/>
      <c r="D139" s="187"/>
      <c r="E139" s="187"/>
      <c r="F139" s="187"/>
    </row>
    <row r="140" spans="1:6" x14ac:dyDescent="0.3">
      <c r="A140" s="176"/>
      <c r="B140" s="180"/>
      <c r="C140" s="187"/>
      <c r="D140" s="187"/>
      <c r="E140" s="187"/>
      <c r="F140" s="187"/>
    </row>
    <row r="141" spans="1:6" x14ac:dyDescent="0.3">
      <c r="A141" s="176"/>
      <c r="B141" s="177"/>
      <c r="C141" s="178"/>
      <c r="D141" s="178"/>
      <c r="E141" s="179"/>
      <c r="F141" s="179"/>
    </row>
    <row r="142" spans="1:6" x14ac:dyDescent="0.3">
      <c r="A142" s="176"/>
      <c r="B142" s="177"/>
      <c r="C142" s="178"/>
      <c r="D142" s="178"/>
      <c r="E142" s="179"/>
      <c r="F142" s="179"/>
    </row>
    <row r="143" spans="1:6" ht="56.25" x14ac:dyDescent="0.3">
      <c r="A143" s="139" t="s">
        <v>735</v>
      </c>
      <c r="B143" s="140" t="s">
        <v>1018</v>
      </c>
      <c r="C143" s="152">
        <v>32.549999999999997</v>
      </c>
      <c r="D143" s="152">
        <v>32551.9</v>
      </c>
      <c r="E143" s="152"/>
      <c r="F143" s="152"/>
    </row>
    <row r="144" spans="1:6" ht="150" x14ac:dyDescent="0.3">
      <c r="A144" s="139" t="s">
        <v>736</v>
      </c>
      <c r="B144" s="138" t="s">
        <v>1000</v>
      </c>
      <c r="C144" s="152">
        <v>110.18</v>
      </c>
      <c r="D144" s="152">
        <v>110176.58</v>
      </c>
      <c r="E144" s="152"/>
      <c r="F144" s="152"/>
    </row>
    <row r="145" spans="1:6" x14ac:dyDescent="0.3">
      <c r="A145" s="150" t="s">
        <v>682</v>
      </c>
      <c r="B145" s="138" t="s">
        <v>968</v>
      </c>
      <c r="C145" s="152">
        <v>28.44</v>
      </c>
      <c r="D145" s="152">
        <v>28440</v>
      </c>
      <c r="E145" s="182"/>
      <c r="F145" s="182"/>
    </row>
    <row r="146" spans="1:6" x14ac:dyDescent="0.3">
      <c r="A146" s="150" t="s">
        <v>780</v>
      </c>
      <c r="B146" s="41" t="s">
        <v>881</v>
      </c>
      <c r="C146" s="152">
        <v>49.55</v>
      </c>
      <c r="D146" s="152">
        <v>49553.7</v>
      </c>
      <c r="E146" s="182"/>
      <c r="F146" s="182"/>
    </row>
    <row r="147" spans="1:6" x14ac:dyDescent="0.3">
      <c r="A147" s="150" t="s">
        <v>683</v>
      </c>
      <c r="B147" s="140" t="s">
        <v>848</v>
      </c>
      <c r="C147" s="141">
        <v>70.06</v>
      </c>
      <c r="D147" s="141">
        <v>70060</v>
      </c>
      <c r="E147" s="141"/>
      <c r="F147" s="141"/>
    </row>
    <row r="148" spans="1:6" x14ac:dyDescent="0.3">
      <c r="A148" s="185" t="s">
        <v>780</v>
      </c>
      <c r="B148" s="41" t="s">
        <v>881</v>
      </c>
      <c r="C148" s="141">
        <v>112.52</v>
      </c>
      <c r="D148" s="141">
        <v>112517</v>
      </c>
      <c r="E148" s="141"/>
      <c r="F148" s="141"/>
    </row>
    <row r="149" spans="1:6" x14ac:dyDescent="0.3">
      <c r="A149" s="139" t="s">
        <v>780</v>
      </c>
      <c r="B149" s="41"/>
      <c r="C149" s="141">
        <v>85.07</v>
      </c>
      <c r="D149" s="141">
        <v>85058</v>
      </c>
      <c r="E149" s="141"/>
      <c r="F149" s="141"/>
    </row>
    <row r="150" spans="1:6" ht="56.25" x14ac:dyDescent="0.3">
      <c r="A150" s="139" t="s">
        <v>735</v>
      </c>
      <c r="B150" s="140" t="s">
        <v>1018</v>
      </c>
      <c r="C150" s="141">
        <v>97.83</v>
      </c>
      <c r="D150" s="141">
        <v>97830</v>
      </c>
      <c r="E150" s="141"/>
      <c r="F150" s="141"/>
    </row>
    <row r="151" spans="1:6" ht="56.25" x14ac:dyDescent="0.3">
      <c r="A151" s="139" t="s">
        <v>735</v>
      </c>
      <c r="B151" s="140" t="s">
        <v>1018</v>
      </c>
      <c r="C151" s="141">
        <v>-97.83</v>
      </c>
      <c r="D151" s="141">
        <v>-97830</v>
      </c>
      <c r="E151" s="141"/>
      <c r="F151" s="141"/>
    </row>
    <row r="152" spans="1:6" x14ac:dyDescent="0.3">
      <c r="A152" s="176"/>
      <c r="B152" s="177"/>
      <c r="C152" s="178">
        <f>SUM(C143:C151)</f>
        <v>488.37000000000006</v>
      </c>
      <c r="D152" s="178">
        <f>SUM(D143:D151)</f>
        <v>488357.17999999993</v>
      </c>
      <c r="E152" s="178">
        <f>SUM(E143:E149)</f>
        <v>0</v>
      </c>
      <c r="F152" s="178">
        <f>SUM(F143:F149)</f>
        <v>0</v>
      </c>
    </row>
    <row r="153" spans="1:6" x14ac:dyDescent="0.3">
      <c r="A153" s="176"/>
      <c r="B153" s="177"/>
      <c r="C153" s="178"/>
      <c r="D153" s="178"/>
      <c r="E153" s="178"/>
      <c r="F153" s="178"/>
    </row>
    <row r="158" spans="1:6" ht="56.25" x14ac:dyDescent="0.3">
      <c r="A158" s="139" t="s">
        <v>908</v>
      </c>
      <c r="B158" s="138" t="s">
        <v>909</v>
      </c>
      <c r="C158" s="141"/>
      <c r="D158" s="141"/>
      <c r="E158" s="141">
        <v>39824733.229999997</v>
      </c>
      <c r="F158" s="141"/>
    </row>
    <row r="159" spans="1:6" ht="37.5" x14ac:dyDescent="0.3">
      <c r="A159" s="139" t="s">
        <v>942</v>
      </c>
      <c r="B159" s="138" t="s">
        <v>943</v>
      </c>
      <c r="C159" s="141"/>
      <c r="D159" s="141"/>
      <c r="E159" s="141">
        <v>1715970</v>
      </c>
      <c r="F159" s="141"/>
    </row>
    <row r="160" spans="1:6" ht="37.5" x14ac:dyDescent="0.3">
      <c r="A160" s="139" t="s">
        <v>944</v>
      </c>
      <c r="B160" s="138" t="s">
        <v>945</v>
      </c>
      <c r="C160" s="141"/>
      <c r="D160" s="141"/>
      <c r="E160" s="141">
        <v>240000</v>
      </c>
      <c r="F160" s="141"/>
    </row>
    <row r="161" spans="1:6" x14ac:dyDescent="0.3">
      <c r="A161" s="139" t="s">
        <v>662</v>
      </c>
      <c r="B161" s="140" t="s">
        <v>970</v>
      </c>
      <c r="C161" s="152">
        <v>-1435.97</v>
      </c>
      <c r="D161" s="152">
        <v>-1435970.32</v>
      </c>
      <c r="E161" s="152"/>
      <c r="F161" s="152"/>
    </row>
    <row r="162" spans="1:6" x14ac:dyDescent="0.3">
      <c r="A162" s="139" t="s">
        <v>756</v>
      </c>
      <c r="B162" s="140" t="s">
        <v>970</v>
      </c>
      <c r="C162" s="152">
        <v>1435.97</v>
      </c>
      <c r="D162" s="152">
        <v>1435970.32</v>
      </c>
      <c r="E162" s="152"/>
      <c r="F162" s="152"/>
    </row>
    <row r="163" spans="1:6" x14ac:dyDescent="0.3">
      <c r="A163" s="139" t="s">
        <v>663</v>
      </c>
      <c r="B163" s="140" t="s">
        <v>850</v>
      </c>
      <c r="C163" s="152">
        <v>-50</v>
      </c>
      <c r="D163" s="152">
        <v>-50000</v>
      </c>
      <c r="E163" s="152"/>
      <c r="F163" s="152"/>
    </row>
    <row r="164" spans="1:6" ht="56.25" x14ac:dyDescent="0.3">
      <c r="A164" s="139" t="s">
        <v>908</v>
      </c>
      <c r="B164" s="138" t="s">
        <v>910</v>
      </c>
      <c r="C164" s="141"/>
      <c r="D164" s="141"/>
      <c r="E164" s="141">
        <v>2096039.17</v>
      </c>
      <c r="F164" s="141"/>
    </row>
    <row r="165" spans="1:6" ht="37.5" x14ac:dyDescent="0.3">
      <c r="A165" s="139" t="s">
        <v>756</v>
      </c>
      <c r="B165" s="138" t="s">
        <v>911</v>
      </c>
      <c r="C165" s="141"/>
      <c r="D165" s="141"/>
      <c r="E165" s="141">
        <v>-2096039.17</v>
      </c>
      <c r="F165" s="141"/>
    </row>
    <row r="166" spans="1:6" ht="37.5" x14ac:dyDescent="0.3">
      <c r="A166" s="139" t="s">
        <v>942</v>
      </c>
      <c r="B166" s="138" t="s">
        <v>954</v>
      </c>
      <c r="C166" s="141"/>
      <c r="D166" s="141"/>
      <c r="E166" s="141">
        <v>944450</v>
      </c>
      <c r="F166" s="141"/>
    </row>
    <row r="167" spans="1:6" ht="37.5" x14ac:dyDescent="0.3">
      <c r="A167" s="139" t="s">
        <v>756</v>
      </c>
      <c r="B167" s="140" t="s">
        <v>957</v>
      </c>
      <c r="C167" s="141"/>
      <c r="D167" s="141"/>
      <c r="E167" s="141">
        <v>-944450</v>
      </c>
      <c r="F167" s="141"/>
    </row>
    <row r="168" spans="1:6" ht="75" x14ac:dyDescent="0.3">
      <c r="A168" s="139" t="s">
        <v>700</v>
      </c>
      <c r="B168" s="140" t="s">
        <v>963</v>
      </c>
      <c r="C168" s="141">
        <v>-517.03</v>
      </c>
      <c r="D168" s="141">
        <v>-517028.22</v>
      </c>
      <c r="E168" s="126"/>
      <c r="F168" s="126"/>
    </row>
    <row r="169" spans="1:6" x14ac:dyDescent="0.3">
      <c r="A169" s="139" t="s">
        <v>658</v>
      </c>
      <c r="B169" s="140" t="s">
        <v>850</v>
      </c>
      <c r="C169" s="141">
        <v>846.58</v>
      </c>
      <c r="D169" s="141">
        <v>846583.4</v>
      </c>
      <c r="E169" s="141"/>
      <c r="F169" s="141"/>
    </row>
    <row r="170" spans="1:6" x14ac:dyDescent="0.3">
      <c r="A170" s="139" t="s">
        <v>658</v>
      </c>
      <c r="B170" s="140" t="s">
        <v>850</v>
      </c>
      <c r="C170" s="141"/>
      <c r="D170" s="141"/>
      <c r="E170" s="141">
        <v>-720000</v>
      </c>
      <c r="F170" s="141"/>
    </row>
    <row r="171" spans="1:6" x14ac:dyDescent="0.3">
      <c r="A171" s="139" t="s">
        <v>653</v>
      </c>
      <c r="B171" s="140" t="s">
        <v>959</v>
      </c>
      <c r="C171" s="141"/>
      <c r="D171" s="141"/>
      <c r="E171" s="141">
        <v>720000</v>
      </c>
      <c r="F171" s="141"/>
    </row>
    <row r="172" spans="1:6" x14ac:dyDescent="0.3">
      <c r="A172" s="139" t="s">
        <v>685</v>
      </c>
      <c r="B172" s="138" t="s">
        <v>850</v>
      </c>
      <c r="C172" s="141">
        <v>-80</v>
      </c>
      <c r="D172" s="141">
        <v>-80000</v>
      </c>
      <c r="E172" s="141"/>
      <c r="F172" s="141"/>
    </row>
    <row r="173" spans="1:6" x14ac:dyDescent="0.3">
      <c r="A173" s="139" t="s">
        <v>685</v>
      </c>
      <c r="B173" s="140" t="s">
        <v>856</v>
      </c>
      <c r="C173" s="141"/>
      <c r="D173" s="141"/>
      <c r="E173" s="141">
        <v>-232031.11</v>
      </c>
      <c r="F173" s="141"/>
    </row>
    <row r="174" spans="1:6" x14ac:dyDescent="0.3">
      <c r="A174" s="139" t="s">
        <v>685</v>
      </c>
      <c r="B174" s="138" t="s">
        <v>864</v>
      </c>
      <c r="C174" s="141">
        <v>80</v>
      </c>
      <c r="D174" s="141">
        <v>80000</v>
      </c>
      <c r="E174" s="141"/>
      <c r="F174" s="141"/>
    </row>
    <row r="175" spans="1:6" x14ac:dyDescent="0.3">
      <c r="A175" s="139" t="s">
        <v>960</v>
      </c>
      <c r="B175" s="41" t="s">
        <v>850</v>
      </c>
      <c r="C175" s="141"/>
      <c r="D175" s="141"/>
      <c r="E175" s="141">
        <v>-224450</v>
      </c>
      <c r="F175" s="141"/>
    </row>
    <row r="176" spans="1:6" x14ac:dyDescent="0.3">
      <c r="A176" s="139" t="s">
        <v>961</v>
      </c>
      <c r="B176" s="41" t="s">
        <v>959</v>
      </c>
      <c r="C176" s="141"/>
      <c r="D176" s="141"/>
      <c r="E176" s="141">
        <v>224450</v>
      </c>
      <c r="F176" s="141"/>
    </row>
    <row r="177" spans="1:6" x14ac:dyDescent="0.3">
      <c r="A177" s="139" t="s">
        <v>960</v>
      </c>
      <c r="B177" s="41" t="s">
        <v>850</v>
      </c>
      <c r="C177" s="141">
        <v>-230</v>
      </c>
      <c r="D177" s="141">
        <v>-230000</v>
      </c>
      <c r="E177" s="141"/>
      <c r="F177" s="141"/>
    </row>
    <row r="178" spans="1:6" x14ac:dyDescent="0.3">
      <c r="A178" s="139" t="s">
        <v>794</v>
      </c>
      <c r="B178" s="135" t="s">
        <v>913</v>
      </c>
      <c r="C178" s="152">
        <v>-25</v>
      </c>
      <c r="D178" s="152">
        <v>-25000</v>
      </c>
      <c r="E178" s="182"/>
      <c r="F178" s="182"/>
    </row>
    <row r="179" spans="1:6" x14ac:dyDescent="0.3">
      <c r="A179" s="150" t="s">
        <v>794</v>
      </c>
      <c r="B179" s="135" t="s">
        <v>913</v>
      </c>
      <c r="C179" s="136">
        <v>-150</v>
      </c>
      <c r="D179" s="136">
        <v>-150000</v>
      </c>
      <c r="E179" s="141"/>
      <c r="F179" s="136"/>
    </row>
    <row r="180" spans="1:6" ht="56.25" x14ac:dyDescent="0.3">
      <c r="A180" s="150" t="s">
        <v>794</v>
      </c>
      <c r="B180" s="135" t="s">
        <v>920</v>
      </c>
      <c r="C180" s="136"/>
      <c r="D180" s="136"/>
      <c r="E180" s="141">
        <v>-250000</v>
      </c>
      <c r="F180" s="136"/>
    </row>
    <row r="181" spans="1:6" x14ac:dyDescent="0.3">
      <c r="A181" s="176"/>
      <c r="B181" s="180"/>
      <c r="C181" s="178">
        <f>SUM(C158:C180)</f>
        <v>-125.44999999999993</v>
      </c>
      <c r="D181" s="178">
        <f>SUM(D158:D180)</f>
        <v>-125444.81999999995</v>
      </c>
      <c r="E181" s="178">
        <f>SUM(E158:E180)</f>
        <v>41298672.119999997</v>
      </c>
      <c r="F181" s="178">
        <f>SUM(F158:F180)</f>
        <v>0</v>
      </c>
    </row>
    <row r="182" spans="1:6" x14ac:dyDescent="0.3">
      <c r="A182" s="176"/>
      <c r="B182" s="180"/>
      <c r="C182" s="178"/>
      <c r="D182" s="178"/>
      <c r="E182" s="178"/>
      <c r="F182" s="178"/>
    </row>
    <row r="183" spans="1:6" x14ac:dyDescent="0.3">
      <c r="A183" s="176"/>
      <c r="B183" s="177"/>
      <c r="C183" s="178"/>
      <c r="D183" s="178"/>
      <c r="E183" s="178"/>
      <c r="F183" s="178"/>
    </row>
    <row r="184" spans="1:6" x14ac:dyDescent="0.3">
      <c r="A184" s="176"/>
      <c r="B184" s="177"/>
      <c r="C184" s="178"/>
      <c r="D184" s="178"/>
      <c r="E184" s="178"/>
      <c r="F184" s="178"/>
    </row>
    <row r="185" spans="1:6" x14ac:dyDescent="0.3">
      <c r="A185" s="176"/>
      <c r="B185" s="177"/>
      <c r="C185" s="178"/>
      <c r="D185" s="178"/>
      <c r="E185" s="178"/>
      <c r="F185" s="178"/>
    </row>
    <row r="186" spans="1:6" x14ac:dyDescent="0.3">
      <c r="A186" s="176"/>
      <c r="B186" s="177"/>
      <c r="C186" s="178"/>
      <c r="D186" s="178"/>
      <c r="E186" s="178"/>
      <c r="F186" s="178"/>
    </row>
    <row r="187" spans="1:6" x14ac:dyDescent="0.3">
      <c r="A187" s="139" t="s">
        <v>839</v>
      </c>
      <c r="B187" s="41" t="s">
        <v>342</v>
      </c>
      <c r="C187" s="141">
        <v>-0.48</v>
      </c>
      <c r="D187" s="141">
        <v>-481.46</v>
      </c>
      <c r="E187" s="126"/>
      <c r="F187" s="126"/>
    </row>
    <row r="188" spans="1:6" x14ac:dyDescent="0.3">
      <c r="A188" s="176"/>
      <c r="B188" s="180"/>
      <c r="C188" s="178">
        <f>SUM(C187:C187)</f>
        <v>-0.48</v>
      </c>
      <c r="D188" s="178">
        <f>SUM(D187:D187)</f>
        <v>-481.46</v>
      </c>
      <c r="E188" s="178">
        <f>SUM(E187:E187)</f>
        <v>0</v>
      </c>
      <c r="F188" s="178">
        <f>SUM(F187:F187)</f>
        <v>0</v>
      </c>
    </row>
    <row r="189" spans="1:6" x14ac:dyDescent="0.3">
      <c r="A189" s="176"/>
      <c r="B189" s="180"/>
      <c r="C189" s="178"/>
      <c r="D189" s="178"/>
      <c r="E189" s="178"/>
      <c r="F189" s="178"/>
    </row>
    <row r="190" spans="1:6" x14ac:dyDescent="0.3">
      <c r="A190" s="176"/>
      <c r="B190" s="180"/>
      <c r="C190" s="178"/>
      <c r="D190" s="178"/>
      <c r="E190" s="178"/>
      <c r="F190" s="178"/>
    </row>
    <row r="191" spans="1:6" x14ac:dyDescent="0.3">
      <c r="A191" s="176"/>
      <c r="B191" s="180"/>
      <c r="C191" s="178"/>
      <c r="D191" s="178"/>
      <c r="E191" s="178"/>
      <c r="F191" s="178"/>
    </row>
    <row r="192" spans="1:6" x14ac:dyDescent="0.3">
      <c r="A192" s="176"/>
      <c r="B192" s="180"/>
      <c r="C192" s="178"/>
      <c r="D192" s="178"/>
      <c r="E192" s="178"/>
      <c r="F192" s="178"/>
    </row>
    <row r="198" spans="1:6" ht="56.25" x14ac:dyDescent="0.3">
      <c r="A198" s="139" t="s">
        <v>815</v>
      </c>
      <c r="B198" s="146" t="s">
        <v>816</v>
      </c>
      <c r="C198" s="141"/>
      <c r="D198" s="141"/>
      <c r="E198" s="141">
        <v>1768607.36</v>
      </c>
      <c r="F198" s="141"/>
    </row>
    <row r="199" spans="1:6" ht="56.25" x14ac:dyDescent="0.3">
      <c r="A199" s="139" t="s">
        <v>820</v>
      </c>
      <c r="B199" s="146" t="s">
        <v>817</v>
      </c>
      <c r="C199" s="141"/>
      <c r="D199" s="141"/>
      <c r="E199" s="141">
        <v>413000</v>
      </c>
      <c r="F199" s="141"/>
    </row>
    <row r="200" spans="1:6" ht="56.25" x14ac:dyDescent="0.3">
      <c r="A200" s="139" t="s">
        <v>818</v>
      </c>
      <c r="B200" s="146" t="s">
        <v>824</v>
      </c>
      <c r="C200" s="141"/>
      <c r="D200" s="141"/>
      <c r="E200" s="141">
        <v>1098607.24</v>
      </c>
      <c r="F200" s="141"/>
    </row>
    <row r="201" spans="1:6" ht="56.25" x14ac:dyDescent="0.3">
      <c r="A201" s="139" t="s">
        <v>819</v>
      </c>
      <c r="B201" s="146" t="s">
        <v>825</v>
      </c>
      <c r="C201" s="141"/>
      <c r="D201" s="141"/>
      <c r="E201" s="141">
        <v>218000</v>
      </c>
      <c r="F201" s="141"/>
    </row>
    <row r="202" spans="1:6" ht="37.5" x14ac:dyDescent="0.3">
      <c r="A202" s="139" t="s">
        <v>946</v>
      </c>
      <c r="B202" s="138" t="s">
        <v>947</v>
      </c>
      <c r="C202" s="141"/>
      <c r="D202" s="141"/>
      <c r="E202" s="141">
        <v>2080591</v>
      </c>
      <c r="F202" s="141"/>
    </row>
    <row r="203" spans="1:6" ht="37.5" x14ac:dyDescent="0.3">
      <c r="A203" s="139" t="s">
        <v>948</v>
      </c>
      <c r="B203" s="138" t="s">
        <v>949</v>
      </c>
      <c r="C203" s="141"/>
      <c r="D203" s="141"/>
      <c r="E203" s="141">
        <v>255000</v>
      </c>
      <c r="F203" s="141"/>
    </row>
    <row r="204" spans="1:6" x14ac:dyDescent="0.3">
      <c r="A204" s="139" t="s">
        <v>876</v>
      </c>
      <c r="B204" s="140" t="s">
        <v>899</v>
      </c>
      <c r="C204" s="141">
        <v>12.99</v>
      </c>
      <c r="D204" s="141">
        <v>12991.63</v>
      </c>
      <c r="E204" s="141"/>
      <c r="F204" s="141"/>
    </row>
    <row r="205" spans="1:6" ht="37.5" x14ac:dyDescent="0.3">
      <c r="A205" s="139" t="s">
        <v>914</v>
      </c>
      <c r="B205" s="140" t="s">
        <v>916</v>
      </c>
      <c r="C205" s="141"/>
      <c r="D205" s="141"/>
      <c r="E205" s="141">
        <v>929592.08</v>
      </c>
      <c r="F205" s="141"/>
    </row>
    <row r="206" spans="1:6" ht="56.25" x14ac:dyDescent="0.3">
      <c r="A206" s="139" t="s">
        <v>915</v>
      </c>
      <c r="B206" s="140" t="s">
        <v>917</v>
      </c>
      <c r="C206" s="141"/>
      <c r="D206" s="141"/>
      <c r="E206" s="141">
        <v>140500</v>
      </c>
      <c r="F206" s="141"/>
    </row>
    <row r="207" spans="1:6" ht="56.25" x14ac:dyDescent="0.3">
      <c r="A207" s="139" t="s">
        <v>860</v>
      </c>
      <c r="B207" s="173" t="s">
        <v>861</v>
      </c>
      <c r="C207" s="141">
        <v>-274.36</v>
      </c>
      <c r="D207" s="141">
        <v>-274359.93</v>
      </c>
      <c r="E207" s="141"/>
      <c r="F207" s="141"/>
    </row>
    <row r="208" spans="1:6" ht="37.5" x14ac:dyDescent="0.3">
      <c r="A208" s="139" t="s">
        <v>716</v>
      </c>
      <c r="B208" s="140" t="s">
        <v>814</v>
      </c>
      <c r="C208" s="141"/>
      <c r="D208" s="141"/>
      <c r="E208" s="141">
        <v>-2562592.2200000002</v>
      </c>
      <c r="F208" s="141"/>
    </row>
    <row r="209" spans="1:6" x14ac:dyDescent="0.3">
      <c r="A209" s="139"/>
      <c r="B209" s="140"/>
      <c r="C209" s="141"/>
      <c r="D209" s="141"/>
      <c r="E209" s="141"/>
      <c r="F209" s="141"/>
    </row>
    <row r="210" spans="1:6" x14ac:dyDescent="0.3">
      <c r="A210" s="139" t="s">
        <v>844</v>
      </c>
      <c r="B210" s="140" t="s">
        <v>846</v>
      </c>
      <c r="C210" s="141"/>
      <c r="D210" s="141"/>
      <c r="E210" s="141">
        <v>100000</v>
      </c>
      <c r="F210" s="141"/>
    </row>
    <row r="211" spans="1:6" x14ac:dyDescent="0.3">
      <c r="A211" s="139" t="s">
        <v>845</v>
      </c>
      <c r="B211" s="140" t="s">
        <v>847</v>
      </c>
      <c r="C211" s="141"/>
      <c r="D211" s="141"/>
      <c r="E211" s="141">
        <v>-100000</v>
      </c>
      <c r="F211" s="141"/>
    </row>
    <row r="212" spans="1:6" ht="37.5" x14ac:dyDescent="0.3">
      <c r="A212" s="139" t="s">
        <v>645</v>
      </c>
      <c r="B212" s="140" t="s">
        <v>868</v>
      </c>
      <c r="C212" s="141">
        <v>-67</v>
      </c>
      <c r="D212" s="141">
        <v>-67000</v>
      </c>
      <c r="E212" s="141"/>
      <c r="F212" s="141"/>
    </row>
    <row r="213" spans="1:6" ht="37.5" x14ac:dyDescent="0.3">
      <c r="A213" s="139" t="s">
        <v>946</v>
      </c>
      <c r="B213" s="138" t="s">
        <v>955</v>
      </c>
      <c r="C213" s="141"/>
      <c r="D213" s="141"/>
      <c r="E213" s="141">
        <v>1145133</v>
      </c>
      <c r="F213" s="141"/>
    </row>
    <row r="214" spans="1:6" ht="37.5" x14ac:dyDescent="0.3">
      <c r="A214" s="139" t="s">
        <v>645</v>
      </c>
      <c r="B214" s="140" t="s">
        <v>958</v>
      </c>
      <c r="C214" s="141"/>
      <c r="D214" s="141"/>
      <c r="E214" s="141">
        <v>-1629024.47</v>
      </c>
      <c r="F214" s="141"/>
    </row>
    <row r="215" spans="1:6" x14ac:dyDescent="0.3">
      <c r="A215" s="139" t="s">
        <v>812</v>
      </c>
      <c r="B215" s="140"/>
      <c r="C215" s="141">
        <v>-180</v>
      </c>
      <c r="D215" s="141">
        <v>-180000</v>
      </c>
      <c r="E215" s="141"/>
      <c r="F215" s="141"/>
    </row>
    <row r="216" spans="1:6" x14ac:dyDescent="0.3">
      <c r="A216" s="139" t="s">
        <v>1045</v>
      </c>
      <c r="B216" s="140"/>
      <c r="C216" s="141">
        <v>-14</v>
      </c>
      <c r="D216" s="141">
        <v>-14000</v>
      </c>
      <c r="E216" s="141"/>
      <c r="F216" s="141"/>
    </row>
    <row r="217" spans="1:6" x14ac:dyDescent="0.3">
      <c r="A217" s="139" t="s">
        <v>548</v>
      </c>
      <c r="B217" s="140" t="s">
        <v>941</v>
      </c>
      <c r="C217" s="152">
        <v>122.97</v>
      </c>
      <c r="D217" s="152">
        <v>122966.88</v>
      </c>
      <c r="E217" s="152"/>
      <c r="F217" s="152"/>
    </row>
    <row r="218" spans="1:6" x14ac:dyDescent="0.3">
      <c r="A218" s="139" t="s">
        <v>798</v>
      </c>
      <c r="B218" s="181" t="s">
        <v>886</v>
      </c>
      <c r="C218" s="152">
        <v>-32.630000000000003</v>
      </c>
      <c r="D218" s="152">
        <v>-32626.880000000001</v>
      </c>
      <c r="E218" s="152"/>
      <c r="F218" s="152"/>
    </row>
    <row r="219" spans="1:6" ht="56.25" x14ac:dyDescent="0.3">
      <c r="A219" s="139" t="s">
        <v>821</v>
      </c>
      <c r="B219" s="146" t="s">
        <v>823</v>
      </c>
      <c r="C219" s="141"/>
      <c r="D219" s="141">
        <v>0</v>
      </c>
      <c r="E219" s="141">
        <v>936000</v>
      </c>
      <c r="F219" s="141"/>
    </row>
    <row r="220" spans="1:6" ht="56.25" x14ac:dyDescent="0.3">
      <c r="A220" s="139" t="s">
        <v>822</v>
      </c>
      <c r="B220" s="146" t="s">
        <v>824</v>
      </c>
      <c r="C220" s="141"/>
      <c r="D220" s="141"/>
      <c r="E220" s="141">
        <v>565000</v>
      </c>
      <c r="F220" s="141"/>
    </row>
    <row r="221" spans="1:6" ht="37.5" x14ac:dyDescent="0.3">
      <c r="A221" s="139" t="s">
        <v>548</v>
      </c>
      <c r="B221" s="140" t="s">
        <v>826</v>
      </c>
      <c r="C221" s="141"/>
      <c r="D221" s="141"/>
      <c r="E221" s="141">
        <v>-1501000</v>
      </c>
      <c r="F221" s="141"/>
    </row>
    <row r="222" spans="1:6" x14ac:dyDescent="0.3">
      <c r="A222" s="139" t="s">
        <v>841</v>
      </c>
      <c r="B222" s="181" t="s">
        <v>644</v>
      </c>
      <c r="C222" s="141">
        <v>-150</v>
      </c>
      <c r="D222" s="141">
        <v>-150000</v>
      </c>
      <c r="E222" s="126"/>
      <c r="F222" s="126"/>
    </row>
    <row r="223" spans="1:6" x14ac:dyDescent="0.3">
      <c r="A223" s="139" t="s">
        <v>686</v>
      </c>
      <c r="B223" s="138" t="s">
        <v>644</v>
      </c>
      <c r="C223" s="141">
        <v>80</v>
      </c>
      <c r="D223" s="141">
        <v>80000</v>
      </c>
      <c r="E223" s="141"/>
      <c r="F223" s="141"/>
    </row>
    <row r="224" spans="1:6" x14ac:dyDescent="0.3">
      <c r="A224" s="139" t="s">
        <v>686</v>
      </c>
      <c r="B224" s="140" t="s">
        <v>855</v>
      </c>
      <c r="C224" s="141"/>
      <c r="D224" s="141"/>
      <c r="E224" s="141">
        <v>-605700</v>
      </c>
      <c r="F224" s="141"/>
    </row>
    <row r="225" spans="1:6" x14ac:dyDescent="0.3">
      <c r="A225" s="139" t="s">
        <v>687</v>
      </c>
      <c r="B225" s="140" t="s">
        <v>857</v>
      </c>
      <c r="C225" s="141"/>
      <c r="D225" s="141"/>
      <c r="E225" s="141">
        <v>-140000</v>
      </c>
      <c r="F225" s="141"/>
    </row>
    <row r="226" spans="1:6" ht="56.25" x14ac:dyDescent="0.3">
      <c r="A226" s="139" t="s">
        <v>860</v>
      </c>
      <c r="B226" s="173" t="s">
        <v>862</v>
      </c>
      <c r="C226" s="141">
        <v>-98.21</v>
      </c>
      <c r="D226" s="141">
        <v>-98205.77</v>
      </c>
      <c r="E226" s="141"/>
      <c r="F226" s="141"/>
    </row>
    <row r="227" spans="1:6" ht="37.5" x14ac:dyDescent="0.3">
      <c r="A227" s="139" t="s">
        <v>686</v>
      </c>
      <c r="B227" s="138" t="s">
        <v>863</v>
      </c>
      <c r="C227" s="141">
        <v>18.21</v>
      </c>
      <c r="D227" s="141">
        <v>18205.77</v>
      </c>
      <c r="E227" s="141"/>
      <c r="F227" s="141"/>
    </row>
    <row r="228" spans="1:6" x14ac:dyDescent="0.3">
      <c r="A228" s="139" t="s">
        <v>876</v>
      </c>
      <c r="B228" s="41" t="s">
        <v>644</v>
      </c>
      <c r="C228" s="141">
        <v>-574.78</v>
      </c>
      <c r="D228" s="141">
        <v>-574782.1</v>
      </c>
      <c r="E228" s="141"/>
      <c r="F228" s="141"/>
    </row>
    <row r="229" spans="1:6" ht="37.5" x14ac:dyDescent="0.3">
      <c r="A229" s="139" t="s">
        <v>877</v>
      </c>
      <c r="B229" s="41" t="s">
        <v>239</v>
      </c>
      <c r="C229" s="141">
        <v>42</v>
      </c>
      <c r="D229" s="141">
        <v>42000</v>
      </c>
      <c r="E229" s="141"/>
      <c r="F229" s="141"/>
    </row>
    <row r="230" spans="1:6" x14ac:dyDescent="0.3">
      <c r="A230" s="139" t="s">
        <v>878</v>
      </c>
      <c r="B230" s="41" t="s">
        <v>886</v>
      </c>
      <c r="C230" s="141">
        <v>600</v>
      </c>
      <c r="D230" s="141">
        <v>600000</v>
      </c>
      <c r="E230" s="141"/>
      <c r="F230" s="141"/>
    </row>
    <row r="231" spans="1:6" x14ac:dyDescent="0.3">
      <c r="A231" s="139" t="s">
        <v>880</v>
      </c>
      <c r="B231" s="41" t="s">
        <v>888</v>
      </c>
      <c r="C231" s="141">
        <v>15.44</v>
      </c>
      <c r="D231" s="141">
        <v>15436.1</v>
      </c>
      <c r="E231" s="141"/>
      <c r="F231" s="141"/>
    </row>
    <row r="232" spans="1:6" x14ac:dyDescent="0.3">
      <c r="A232" s="139" t="s">
        <v>804</v>
      </c>
      <c r="B232" s="138" t="s">
        <v>644</v>
      </c>
      <c r="C232" s="141">
        <v>10</v>
      </c>
      <c r="D232" s="141">
        <v>10000</v>
      </c>
      <c r="E232" s="126"/>
      <c r="F232" s="126"/>
    </row>
    <row r="233" spans="1:6" ht="37.5" x14ac:dyDescent="0.3">
      <c r="A233" s="139" t="s">
        <v>1041</v>
      </c>
      <c r="B233" s="41" t="s">
        <v>277</v>
      </c>
      <c r="C233" s="141">
        <v>230</v>
      </c>
      <c r="D233" s="141">
        <v>230000</v>
      </c>
      <c r="E233" s="141"/>
      <c r="F233" s="141"/>
    </row>
    <row r="234" spans="1:6" x14ac:dyDescent="0.3">
      <c r="A234" s="139" t="s">
        <v>795</v>
      </c>
      <c r="B234" s="41" t="s">
        <v>279</v>
      </c>
      <c r="C234" s="152">
        <v>-10</v>
      </c>
      <c r="D234" s="152">
        <v>-10000</v>
      </c>
      <c r="E234" s="182"/>
      <c r="F234" s="182"/>
    </row>
    <row r="235" spans="1:6" x14ac:dyDescent="0.3">
      <c r="A235" s="139" t="s">
        <v>796</v>
      </c>
      <c r="B235" s="138" t="s">
        <v>644</v>
      </c>
      <c r="C235" s="152">
        <v>10</v>
      </c>
      <c r="D235" s="152">
        <v>10000</v>
      </c>
      <c r="E235" s="152"/>
      <c r="F235" s="152"/>
    </row>
    <row r="236" spans="1:6" x14ac:dyDescent="0.3">
      <c r="A236" s="150" t="s">
        <v>796</v>
      </c>
      <c r="B236" s="135" t="s">
        <v>644</v>
      </c>
      <c r="C236" s="136">
        <v>100</v>
      </c>
      <c r="D236" s="136">
        <v>100000</v>
      </c>
      <c r="E236" s="141"/>
      <c r="F236" s="136"/>
    </row>
    <row r="237" spans="1:6" x14ac:dyDescent="0.3">
      <c r="A237" s="150" t="s">
        <v>912</v>
      </c>
      <c r="B237" s="135" t="s">
        <v>886</v>
      </c>
      <c r="C237" s="136">
        <v>50</v>
      </c>
      <c r="D237" s="136">
        <v>50000</v>
      </c>
      <c r="E237" s="141"/>
      <c r="F237" s="136"/>
    </row>
    <row r="238" spans="1:6" ht="56.25" x14ac:dyDescent="0.3">
      <c r="A238" s="139" t="s">
        <v>914</v>
      </c>
      <c r="B238" s="140" t="s">
        <v>918</v>
      </c>
      <c r="C238" s="136"/>
      <c r="D238" s="136"/>
      <c r="E238" s="141">
        <v>470000</v>
      </c>
      <c r="F238" s="136"/>
    </row>
    <row r="239" spans="1:6" ht="56.25" x14ac:dyDescent="0.3">
      <c r="A239" s="150" t="s">
        <v>796</v>
      </c>
      <c r="B239" s="135" t="s">
        <v>919</v>
      </c>
      <c r="C239" s="136"/>
      <c r="D239" s="136"/>
      <c r="E239" s="141">
        <v>-220000</v>
      </c>
      <c r="F239" s="136"/>
    </row>
    <row r="240" spans="1:6" x14ac:dyDescent="0.3">
      <c r="A240" s="150" t="s">
        <v>796</v>
      </c>
      <c r="B240" s="135" t="s">
        <v>644</v>
      </c>
      <c r="C240" s="136">
        <v>40</v>
      </c>
      <c r="D240" s="136">
        <v>40000</v>
      </c>
      <c r="E240" s="141"/>
      <c r="F240" s="136"/>
    </row>
    <row r="241" spans="1:6" ht="21" customHeight="1" x14ac:dyDescent="0.3">
      <c r="A241" s="139" t="s">
        <v>1074</v>
      </c>
      <c r="B241" s="140" t="s">
        <v>851</v>
      </c>
      <c r="C241" s="141"/>
      <c r="D241" s="141"/>
      <c r="E241" s="141">
        <v>2000000</v>
      </c>
      <c r="F241" s="141"/>
    </row>
    <row r="242" spans="1:6" ht="21" customHeight="1" x14ac:dyDescent="0.3">
      <c r="A242" s="139" t="s">
        <v>1075</v>
      </c>
      <c r="B242" s="140" t="s">
        <v>852</v>
      </c>
      <c r="C242" s="141"/>
      <c r="D242" s="141"/>
      <c r="E242" s="141">
        <v>273000</v>
      </c>
      <c r="F242" s="141"/>
    </row>
    <row r="243" spans="1:6" ht="21" customHeight="1" x14ac:dyDescent="0.3">
      <c r="A243" s="176" t="s">
        <v>1074</v>
      </c>
      <c r="B243" s="140" t="s">
        <v>853</v>
      </c>
      <c r="C243" s="141"/>
      <c r="D243" s="141"/>
      <c r="E243" s="141">
        <v>1087731.1100000001</v>
      </c>
      <c r="F243" s="141"/>
    </row>
    <row r="244" spans="1:6" ht="21" customHeight="1" x14ac:dyDescent="0.3">
      <c r="A244" s="190"/>
      <c r="B244" s="191"/>
      <c r="C244" s="186">
        <f>SUM(C198:C243)</f>
        <v>-69.369999999999948</v>
      </c>
      <c r="D244" s="186">
        <f t="shared" ref="D244:F244" si="4">SUM(D198:D243)</f>
        <v>-69374.29999999993</v>
      </c>
      <c r="E244" s="186">
        <f t="shared" si="4"/>
        <v>6722445.1000000015</v>
      </c>
      <c r="F244" s="186">
        <f t="shared" si="4"/>
        <v>0</v>
      </c>
    </row>
    <row r="245" spans="1:6" x14ac:dyDescent="0.3">
      <c r="A245" s="190"/>
      <c r="B245" s="191"/>
      <c r="C245" s="186"/>
      <c r="D245" s="186"/>
      <c r="E245" s="178"/>
      <c r="F245" s="186"/>
    </row>
    <row r="246" spans="1:6" x14ac:dyDescent="0.3">
      <c r="A246" s="190"/>
      <c r="B246" s="191"/>
      <c r="C246" s="186"/>
      <c r="D246" s="186"/>
      <c r="E246" s="178"/>
      <c r="F246" s="186"/>
    </row>
    <row r="247" spans="1:6" x14ac:dyDescent="0.3">
      <c r="A247" s="190"/>
      <c r="B247" s="191"/>
      <c r="C247" s="186"/>
      <c r="D247" s="186"/>
      <c r="E247" s="178"/>
      <c r="F247" s="186"/>
    </row>
    <row r="248" spans="1:6" x14ac:dyDescent="0.3">
      <c r="A248" s="176"/>
      <c r="B248" s="184"/>
      <c r="C248" s="178"/>
      <c r="D248" s="178"/>
      <c r="E248" s="178"/>
      <c r="F248" s="178"/>
    </row>
    <row r="249" spans="1:6" x14ac:dyDescent="0.3">
      <c r="A249" s="176"/>
      <c r="B249" s="184"/>
      <c r="C249" s="178"/>
      <c r="D249" s="178"/>
      <c r="E249" s="178"/>
      <c r="F249" s="178"/>
    </row>
    <row r="250" spans="1:6" x14ac:dyDescent="0.3">
      <c r="A250" s="139" t="s">
        <v>840</v>
      </c>
      <c r="B250" s="181" t="s">
        <v>574</v>
      </c>
      <c r="C250" s="141">
        <v>-123.15</v>
      </c>
      <c r="D250" s="141">
        <v>-123153.72</v>
      </c>
      <c r="E250" s="126"/>
      <c r="F250" s="126"/>
    </row>
    <row r="258" spans="1:6" ht="112.5" x14ac:dyDescent="0.3">
      <c r="A258" s="139" t="s">
        <v>725</v>
      </c>
      <c r="B258" s="138" t="s">
        <v>1003</v>
      </c>
      <c r="C258" s="152">
        <v>237.13</v>
      </c>
      <c r="D258" s="152">
        <v>237131.01</v>
      </c>
      <c r="E258" s="152"/>
      <c r="F258" s="152"/>
    </row>
    <row r="259" spans="1:6" ht="112.5" x14ac:dyDescent="0.3">
      <c r="A259" s="139" t="s">
        <v>726</v>
      </c>
      <c r="B259" s="138" t="s">
        <v>1003</v>
      </c>
      <c r="C259" s="152">
        <v>12.87</v>
      </c>
      <c r="D259" s="152">
        <v>12868.99</v>
      </c>
      <c r="E259" s="152"/>
      <c r="F259" s="152"/>
    </row>
    <row r="260" spans="1:6" ht="37.5" x14ac:dyDescent="0.3">
      <c r="A260" s="139" t="s">
        <v>761</v>
      </c>
      <c r="B260" s="138" t="s">
        <v>871</v>
      </c>
      <c r="C260" s="141">
        <v>510</v>
      </c>
      <c r="D260" s="141">
        <v>510000</v>
      </c>
      <c r="E260" s="141"/>
      <c r="F260" s="141"/>
    </row>
    <row r="261" spans="1:6" ht="37.5" x14ac:dyDescent="0.3">
      <c r="A261" s="139" t="s">
        <v>550</v>
      </c>
      <c r="B261" s="138" t="s">
        <v>1046</v>
      </c>
      <c r="C261" s="141">
        <v>320</v>
      </c>
      <c r="D261" s="141">
        <v>320000</v>
      </c>
      <c r="E261" s="141"/>
      <c r="F261" s="141"/>
    </row>
    <row r="262" spans="1:6" ht="37.5" x14ac:dyDescent="0.3">
      <c r="A262" s="139" t="s">
        <v>550</v>
      </c>
      <c r="B262" s="138" t="s">
        <v>1062</v>
      </c>
      <c r="C262" s="141">
        <v>13.09</v>
      </c>
      <c r="D262" s="141">
        <v>13094.16</v>
      </c>
      <c r="E262" s="141"/>
      <c r="F262" s="141"/>
    </row>
    <row r="263" spans="1:6" ht="56.25" x14ac:dyDescent="0.3">
      <c r="A263" s="139" t="s">
        <v>550</v>
      </c>
      <c r="B263" s="138" t="s">
        <v>1021</v>
      </c>
      <c r="C263" s="141">
        <v>-550</v>
      </c>
      <c r="D263" s="141">
        <v>-550000</v>
      </c>
      <c r="E263" s="141"/>
      <c r="F263" s="141"/>
    </row>
    <row r="264" spans="1:6" x14ac:dyDescent="0.3">
      <c r="A264" s="139" t="s">
        <v>604</v>
      </c>
      <c r="B264" s="138" t="s">
        <v>1028</v>
      </c>
      <c r="C264" s="152">
        <v>23.05</v>
      </c>
      <c r="D264" s="152">
        <v>23050.15</v>
      </c>
      <c r="E264" s="152"/>
      <c r="F264" s="152"/>
    </row>
    <row r="265" spans="1:6" x14ac:dyDescent="0.3">
      <c r="A265" s="139" t="s">
        <v>604</v>
      </c>
      <c r="B265" s="41" t="s">
        <v>881</v>
      </c>
      <c r="C265" s="152">
        <v>11.48</v>
      </c>
      <c r="D265" s="152">
        <v>11477.07</v>
      </c>
      <c r="E265" s="152"/>
      <c r="F265" s="152"/>
    </row>
    <row r="266" spans="1:6" ht="37.5" x14ac:dyDescent="0.3">
      <c r="A266" s="139" t="s">
        <v>550</v>
      </c>
      <c r="B266" s="138" t="s">
        <v>975</v>
      </c>
      <c r="C266" s="152">
        <v>-533.02</v>
      </c>
      <c r="D266" s="152">
        <v>-533017.15</v>
      </c>
      <c r="E266" s="152"/>
      <c r="F266" s="152"/>
    </row>
    <row r="267" spans="1:6" ht="37.5" x14ac:dyDescent="0.3">
      <c r="A267" s="139" t="s">
        <v>761</v>
      </c>
      <c r="B267" s="138" t="s">
        <v>976</v>
      </c>
      <c r="C267" s="152">
        <v>-608.54999999999995</v>
      </c>
      <c r="D267" s="152">
        <v>-608552</v>
      </c>
      <c r="E267" s="152"/>
      <c r="F267" s="152"/>
    </row>
    <row r="268" spans="1:6" ht="37.5" x14ac:dyDescent="0.3">
      <c r="A268" s="139" t="s">
        <v>673</v>
      </c>
      <c r="B268" s="138" t="s">
        <v>977</v>
      </c>
      <c r="C268" s="152">
        <v>-1.57</v>
      </c>
      <c r="D268" s="152">
        <v>-1571.82</v>
      </c>
      <c r="E268" s="152"/>
      <c r="F268" s="152"/>
    </row>
    <row r="269" spans="1:6" x14ac:dyDescent="0.3">
      <c r="A269" s="139" t="s">
        <v>762</v>
      </c>
      <c r="B269" s="138" t="s">
        <v>699</v>
      </c>
      <c r="C269" s="152">
        <v>1.57</v>
      </c>
      <c r="D269" s="152">
        <v>1571.82</v>
      </c>
      <c r="E269" s="152"/>
      <c r="F269" s="152"/>
    </row>
    <row r="270" spans="1:6" x14ac:dyDescent="0.3">
      <c r="A270" s="139" t="s">
        <v>673</v>
      </c>
      <c r="B270" s="138" t="s">
        <v>904</v>
      </c>
      <c r="C270" s="141">
        <v>3079</v>
      </c>
      <c r="D270" s="141">
        <v>3079000</v>
      </c>
      <c r="E270" s="141"/>
      <c r="F270" s="141"/>
    </row>
    <row r="271" spans="1:6" x14ac:dyDescent="0.3">
      <c r="A271" s="139" t="s">
        <v>905</v>
      </c>
      <c r="B271" s="138" t="s">
        <v>906</v>
      </c>
      <c r="C271" s="141">
        <v>-3079</v>
      </c>
      <c r="D271" s="141">
        <v>-3079000</v>
      </c>
      <c r="E271" s="141"/>
      <c r="F271" s="141"/>
    </row>
    <row r="272" spans="1:6" x14ac:dyDescent="0.3">
      <c r="C272" s="120">
        <f>SUM(C258:C271)</f>
        <v>-563.94999999999982</v>
      </c>
      <c r="D272" s="120">
        <f t="shared" ref="D272:F272" si="5">SUM(D258:D271)</f>
        <v>-563947.77</v>
      </c>
      <c r="E272" s="120">
        <f t="shared" si="5"/>
        <v>0</v>
      </c>
      <c r="F272" s="120">
        <f t="shared" si="5"/>
        <v>0</v>
      </c>
    </row>
    <row r="281" spans="1:6" x14ac:dyDescent="0.3">
      <c r="A281" s="139" t="s">
        <v>551</v>
      </c>
      <c r="B281" s="138" t="s">
        <v>1002</v>
      </c>
      <c r="C281" s="152">
        <v>20</v>
      </c>
      <c r="D281" s="152">
        <v>20000</v>
      </c>
      <c r="E281" s="152"/>
      <c r="F281" s="152"/>
    </row>
    <row r="282" spans="1:6" ht="112.5" x14ac:dyDescent="0.3">
      <c r="A282" s="139" t="s">
        <v>727</v>
      </c>
      <c r="B282" s="138" t="s">
        <v>1003</v>
      </c>
      <c r="C282" s="152">
        <v>1409</v>
      </c>
      <c r="D282" s="152">
        <v>1409000</v>
      </c>
      <c r="E282" s="152"/>
      <c r="F282" s="152"/>
    </row>
    <row r="283" spans="1:6" ht="112.5" x14ac:dyDescent="0.3">
      <c r="A283" s="139" t="s">
        <v>728</v>
      </c>
      <c r="B283" s="138" t="s">
        <v>999</v>
      </c>
      <c r="C283" s="152">
        <v>91</v>
      </c>
      <c r="D283" s="152">
        <v>91000</v>
      </c>
      <c r="E283" s="152"/>
      <c r="F283" s="152"/>
    </row>
    <row r="284" spans="1:6" ht="37.5" x14ac:dyDescent="0.3">
      <c r="A284" s="139" t="s">
        <v>763</v>
      </c>
      <c r="B284" s="138" t="s">
        <v>871</v>
      </c>
      <c r="C284" s="141">
        <v>155.28</v>
      </c>
      <c r="D284" s="141">
        <v>155280</v>
      </c>
      <c r="E284" s="141"/>
      <c r="F284" s="141"/>
    </row>
    <row r="285" spans="1:6" ht="37.5" x14ac:dyDescent="0.3">
      <c r="A285" s="139" t="s">
        <v>551</v>
      </c>
      <c r="B285" s="138" t="s">
        <v>1047</v>
      </c>
      <c r="C285" s="141">
        <v>390</v>
      </c>
      <c r="D285" s="141">
        <v>390000</v>
      </c>
      <c r="E285" s="141"/>
      <c r="F285" s="141"/>
    </row>
    <row r="286" spans="1:6" x14ac:dyDescent="0.3">
      <c r="A286" s="139" t="s">
        <v>554</v>
      </c>
      <c r="B286" s="138" t="s">
        <v>978</v>
      </c>
      <c r="C286" s="152">
        <v>35.340000000000003</v>
      </c>
      <c r="D286" s="152">
        <v>35336</v>
      </c>
      <c r="E286" s="152"/>
      <c r="F286" s="152"/>
    </row>
    <row r="287" spans="1:6" ht="37.5" x14ac:dyDescent="0.3">
      <c r="A287" s="139" t="s">
        <v>551</v>
      </c>
      <c r="B287" s="138" t="s">
        <v>979</v>
      </c>
      <c r="C287" s="152">
        <v>1224.4000000000001</v>
      </c>
      <c r="D287" s="152">
        <v>1224404</v>
      </c>
      <c r="E287" s="152"/>
      <c r="F287" s="152"/>
    </row>
    <row r="288" spans="1:6" x14ac:dyDescent="0.3">
      <c r="A288" s="139" t="s">
        <v>763</v>
      </c>
      <c r="B288" s="138" t="s">
        <v>980</v>
      </c>
      <c r="C288" s="152">
        <v>-200.09</v>
      </c>
      <c r="D288" s="152">
        <v>-200094</v>
      </c>
      <c r="E288" s="152"/>
      <c r="F288" s="152"/>
    </row>
    <row r="289" spans="1:6" ht="37.5" x14ac:dyDescent="0.3">
      <c r="A289" s="139" t="s">
        <v>674</v>
      </c>
      <c r="B289" s="138" t="s">
        <v>981</v>
      </c>
      <c r="C289" s="152">
        <v>-7.6</v>
      </c>
      <c r="D289" s="152">
        <v>-7600</v>
      </c>
      <c r="E289" s="152"/>
      <c r="F289" s="152"/>
    </row>
    <row r="290" spans="1:6" x14ac:dyDescent="0.3">
      <c r="A290" s="139" t="s">
        <v>675</v>
      </c>
      <c r="B290" s="138" t="s">
        <v>982</v>
      </c>
      <c r="C290" s="152">
        <v>7.6</v>
      </c>
      <c r="D290" s="152">
        <v>7600</v>
      </c>
      <c r="E290" s="152"/>
      <c r="F290" s="152"/>
    </row>
    <row r="291" spans="1:6" ht="37.5" x14ac:dyDescent="0.3">
      <c r="A291" s="139" t="s">
        <v>605</v>
      </c>
      <c r="B291" s="138" t="s">
        <v>974</v>
      </c>
      <c r="C291" s="152">
        <v>-343.01</v>
      </c>
      <c r="D291" s="152">
        <v>-343014</v>
      </c>
      <c r="E291" s="152"/>
      <c r="F291" s="152"/>
    </row>
    <row r="292" spans="1:6" ht="37.5" x14ac:dyDescent="0.3">
      <c r="A292" s="139" t="s">
        <v>606</v>
      </c>
      <c r="B292" s="138" t="s">
        <v>974</v>
      </c>
      <c r="C292" s="152">
        <v>343.01</v>
      </c>
      <c r="D292" s="152">
        <v>343014</v>
      </c>
      <c r="E292" s="152"/>
      <c r="F292" s="152"/>
    </row>
    <row r="293" spans="1:6" x14ac:dyDescent="0.3">
      <c r="A293" s="139" t="s">
        <v>674</v>
      </c>
      <c r="B293" s="138" t="s">
        <v>904</v>
      </c>
      <c r="C293" s="141">
        <v>7949</v>
      </c>
      <c r="D293" s="141">
        <v>7949000</v>
      </c>
      <c r="E293" s="141"/>
      <c r="F293" s="141"/>
    </row>
    <row r="294" spans="1:6" x14ac:dyDescent="0.3">
      <c r="A294" s="139" t="s">
        <v>907</v>
      </c>
      <c r="B294" s="138" t="s">
        <v>906</v>
      </c>
      <c r="C294" s="141">
        <v>-7949</v>
      </c>
      <c r="D294" s="141">
        <v>-7949000</v>
      </c>
      <c r="E294" s="141"/>
      <c r="F294" s="141"/>
    </row>
    <row r="295" spans="1:6" x14ac:dyDescent="0.3">
      <c r="C295" s="120">
        <f>SUM(C281:C294)</f>
        <v>3124.9300000000003</v>
      </c>
      <c r="D295" s="120">
        <f t="shared" ref="D295:F295" si="6">SUM(D281:D294)</f>
        <v>3124926</v>
      </c>
      <c r="E295" s="120">
        <f t="shared" si="6"/>
        <v>0</v>
      </c>
      <c r="F295" s="120">
        <f t="shared" si="6"/>
        <v>0</v>
      </c>
    </row>
    <row r="302" spans="1:6" ht="112.5" x14ac:dyDescent="0.3">
      <c r="A302" s="139" t="s">
        <v>729</v>
      </c>
      <c r="B302" s="138" t="s">
        <v>1001</v>
      </c>
      <c r="C302" s="152">
        <v>10</v>
      </c>
      <c r="D302" s="152">
        <v>10000</v>
      </c>
      <c r="E302" s="152"/>
      <c r="F302" s="152"/>
    </row>
    <row r="303" spans="1:6" ht="112.5" x14ac:dyDescent="0.3">
      <c r="A303" s="150" t="s">
        <v>731</v>
      </c>
      <c r="B303" s="138" t="s">
        <v>1001</v>
      </c>
      <c r="C303" s="152">
        <v>70</v>
      </c>
      <c r="D303" s="152">
        <v>70000</v>
      </c>
      <c r="E303" s="152"/>
      <c r="F303" s="152"/>
    </row>
    <row r="304" spans="1:6" ht="37.5" x14ac:dyDescent="0.3">
      <c r="A304" s="139" t="s">
        <v>808</v>
      </c>
      <c r="B304" s="140" t="s">
        <v>809</v>
      </c>
      <c r="C304" s="141">
        <v>-50</v>
      </c>
      <c r="D304" s="141">
        <v>-50000</v>
      </c>
      <c r="E304" s="141"/>
      <c r="F304" s="141"/>
    </row>
    <row r="305" spans="1:6" ht="37.5" x14ac:dyDescent="0.3">
      <c r="A305" s="139" t="s">
        <v>774</v>
      </c>
      <c r="B305" s="145" t="s">
        <v>966</v>
      </c>
      <c r="C305" s="152">
        <v>539.33000000000004</v>
      </c>
      <c r="D305" s="152">
        <v>539331.31000000006</v>
      </c>
      <c r="E305" s="182"/>
      <c r="F305" s="182"/>
    </row>
    <row r="306" spans="1:6" ht="37.5" x14ac:dyDescent="0.3">
      <c r="A306" s="139" t="s">
        <v>774</v>
      </c>
      <c r="B306" s="140" t="s">
        <v>1030</v>
      </c>
      <c r="C306" s="141">
        <v>1809.37</v>
      </c>
      <c r="D306" s="141">
        <v>1809371.48</v>
      </c>
      <c r="E306" s="141"/>
      <c r="F306" s="141"/>
    </row>
    <row r="307" spans="1:6" x14ac:dyDescent="0.3">
      <c r="A307" s="139" t="s">
        <v>764</v>
      </c>
      <c r="B307" s="41" t="s">
        <v>881</v>
      </c>
      <c r="C307" s="152">
        <v>25.47</v>
      </c>
      <c r="D307" s="152">
        <v>25473.51</v>
      </c>
      <c r="E307" s="152"/>
      <c r="F307" s="152"/>
    </row>
    <row r="308" spans="1:6" x14ac:dyDescent="0.3">
      <c r="A308" s="139" t="s">
        <v>552</v>
      </c>
      <c r="B308" s="138" t="s">
        <v>983</v>
      </c>
      <c r="C308" s="152">
        <v>47.79</v>
      </c>
      <c r="D308" s="152">
        <v>47793</v>
      </c>
      <c r="E308" s="152"/>
      <c r="F308" s="152"/>
    </row>
    <row r="309" spans="1:6" x14ac:dyDescent="0.3">
      <c r="A309" s="139" t="s">
        <v>607</v>
      </c>
      <c r="B309" s="41" t="s">
        <v>881</v>
      </c>
      <c r="C309" s="152">
        <v>37.049999999999997</v>
      </c>
      <c r="D309" s="152">
        <v>37047.15</v>
      </c>
      <c r="E309" s="152"/>
      <c r="F309" s="152"/>
    </row>
    <row r="310" spans="1:6" ht="37.5" x14ac:dyDescent="0.3">
      <c r="A310" s="139" t="s">
        <v>607</v>
      </c>
      <c r="B310" s="140" t="s">
        <v>1040</v>
      </c>
      <c r="C310" s="141">
        <v>1046.99</v>
      </c>
      <c r="D310" s="141">
        <v>1046986.88</v>
      </c>
      <c r="E310" s="141"/>
      <c r="F310" s="141"/>
    </row>
    <row r="311" spans="1:6" ht="37.5" x14ac:dyDescent="0.3">
      <c r="A311" s="139" t="s">
        <v>764</v>
      </c>
      <c r="B311" s="140" t="s">
        <v>1029</v>
      </c>
      <c r="C311" s="141">
        <v>523.49</v>
      </c>
      <c r="D311" s="141">
        <v>523493.44</v>
      </c>
      <c r="E311" s="141"/>
      <c r="F311" s="141"/>
    </row>
    <row r="312" spans="1:6" x14ac:dyDescent="0.3">
      <c r="C312" s="120">
        <f>SUM(C302:C311)</f>
        <v>4059.49</v>
      </c>
      <c r="D312" s="120">
        <f t="shared" ref="D312:F312" si="7">SUM(D302:D311)</f>
        <v>4059496.7699999996</v>
      </c>
      <c r="E312" s="120">
        <f t="shared" si="7"/>
        <v>0</v>
      </c>
      <c r="F312" s="120">
        <f t="shared" si="7"/>
        <v>0</v>
      </c>
    </row>
    <row r="317" spans="1:6" x14ac:dyDescent="0.3">
      <c r="A317" s="139" t="s">
        <v>765</v>
      </c>
      <c r="B317" s="41" t="s">
        <v>881</v>
      </c>
      <c r="C317" s="152">
        <v>4.8099999999999996</v>
      </c>
      <c r="D317" s="152">
        <v>4812.01</v>
      </c>
      <c r="E317" s="152"/>
      <c r="F317" s="152"/>
    </row>
    <row r="318" spans="1:6" ht="37.5" x14ac:dyDescent="0.3">
      <c r="A318" s="139" t="s">
        <v>553</v>
      </c>
      <c r="B318" s="138" t="s">
        <v>984</v>
      </c>
      <c r="C318" s="152">
        <v>-19.57</v>
      </c>
      <c r="D318" s="152">
        <v>-19573</v>
      </c>
      <c r="E318" s="152"/>
      <c r="F318" s="152"/>
    </row>
    <row r="319" spans="1:6" x14ac:dyDescent="0.3">
      <c r="A319" s="139" t="s">
        <v>625</v>
      </c>
      <c r="B319" s="138" t="s">
        <v>985</v>
      </c>
      <c r="C319" s="152">
        <v>19.57</v>
      </c>
      <c r="D319" s="152">
        <v>19573</v>
      </c>
      <c r="E319" s="152"/>
      <c r="F319" s="152"/>
    </row>
    <row r="320" spans="1:6" ht="37.5" x14ac:dyDescent="0.3">
      <c r="A320" s="139" t="s">
        <v>869</v>
      </c>
      <c r="B320" s="138" t="s">
        <v>870</v>
      </c>
      <c r="C320" s="141">
        <v>67</v>
      </c>
      <c r="D320" s="141">
        <v>67000</v>
      </c>
      <c r="E320" s="141"/>
      <c r="F320" s="141"/>
    </row>
    <row r="321" spans="1:6" x14ac:dyDescent="0.3">
      <c r="C321" s="120">
        <f>SUM(C317:C320)</f>
        <v>71.81</v>
      </c>
      <c r="D321" s="120">
        <f t="shared" ref="D321:F321" si="8">SUM(D317:D320)</f>
        <v>71812.009999999995</v>
      </c>
      <c r="E321" s="120">
        <f t="shared" si="8"/>
        <v>0</v>
      </c>
      <c r="F321" s="120">
        <f t="shared" si="8"/>
        <v>0</v>
      </c>
    </row>
    <row r="326" spans="1:6" ht="150" x14ac:dyDescent="0.3">
      <c r="A326" s="139" t="s">
        <v>730</v>
      </c>
      <c r="B326" s="138" t="s">
        <v>1000</v>
      </c>
      <c r="C326" s="152">
        <v>97.73</v>
      </c>
      <c r="D326" s="152">
        <v>97727.16</v>
      </c>
      <c r="E326" s="152"/>
      <c r="F326" s="152"/>
    </row>
    <row r="327" spans="1:6" x14ac:dyDescent="0.3">
      <c r="A327" s="139" t="s">
        <v>766</v>
      </c>
      <c r="B327" s="138" t="s">
        <v>988</v>
      </c>
      <c r="C327" s="152">
        <v>11.08</v>
      </c>
      <c r="D327" s="152">
        <v>11080</v>
      </c>
      <c r="E327" s="152"/>
      <c r="F327" s="152"/>
    </row>
    <row r="328" spans="1:6" x14ac:dyDescent="0.3">
      <c r="A328" s="139" t="s">
        <v>767</v>
      </c>
      <c r="B328" s="138" t="s">
        <v>987</v>
      </c>
      <c r="C328" s="152"/>
      <c r="D328" s="152">
        <v>0.03</v>
      </c>
      <c r="E328" s="152"/>
      <c r="F328" s="152"/>
    </row>
    <row r="329" spans="1:6" x14ac:dyDescent="0.3">
      <c r="A329" s="139" t="s">
        <v>768</v>
      </c>
      <c r="B329" s="138" t="s">
        <v>986</v>
      </c>
      <c r="C329" s="152"/>
      <c r="D329" s="152">
        <v>-0.03</v>
      </c>
      <c r="E329" s="152"/>
      <c r="F329" s="152"/>
    </row>
    <row r="330" spans="1:6" x14ac:dyDescent="0.3">
      <c r="A330" s="139" t="s">
        <v>769</v>
      </c>
      <c r="B330" s="41" t="s">
        <v>881</v>
      </c>
      <c r="C330" s="152">
        <v>147.52000000000001</v>
      </c>
      <c r="D330" s="152">
        <v>147519.54</v>
      </c>
      <c r="E330" s="152"/>
      <c r="F330" s="152"/>
    </row>
    <row r="331" spans="1:6" x14ac:dyDescent="0.3">
      <c r="A331" s="139" t="s">
        <v>770</v>
      </c>
      <c r="B331" s="41" t="s">
        <v>881</v>
      </c>
      <c r="C331" s="152">
        <v>175.28</v>
      </c>
      <c r="D331" s="152">
        <v>175275.74</v>
      </c>
      <c r="E331" s="152"/>
      <c r="F331" s="152"/>
    </row>
    <row r="332" spans="1:6" x14ac:dyDescent="0.3">
      <c r="A332" s="139" t="s">
        <v>770</v>
      </c>
      <c r="B332" s="138" t="s">
        <v>691</v>
      </c>
      <c r="C332" s="152">
        <v>1.5</v>
      </c>
      <c r="D332" s="152">
        <v>1500</v>
      </c>
      <c r="E332" s="152"/>
      <c r="F332" s="152"/>
    </row>
    <row r="333" spans="1:6" x14ac:dyDescent="0.3">
      <c r="A333" s="139" t="s">
        <v>771</v>
      </c>
      <c r="B333" s="138" t="s">
        <v>989</v>
      </c>
      <c r="C333" s="152">
        <v>-1.5</v>
      </c>
      <c r="D333" s="152">
        <v>-1500</v>
      </c>
      <c r="E333" s="152"/>
      <c r="F333" s="152"/>
    </row>
    <row r="334" spans="1:6" x14ac:dyDescent="0.3">
      <c r="A334" s="185" t="s">
        <v>769</v>
      </c>
      <c r="B334" s="41" t="s">
        <v>881</v>
      </c>
      <c r="C334" s="141">
        <v>172.39</v>
      </c>
      <c r="D334" s="141">
        <v>172390</v>
      </c>
      <c r="E334" s="141"/>
      <c r="F334" s="141"/>
    </row>
    <row r="335" spans="1:6" x14ac:dyDescent="0.3">
      <c r="C335" s="120">
        <f>SUM(C326:C334)</f>
        <v>604</v>
      </c>
      <c r="D335" s="120">
        <f t="shared" ref="D335:F335" si="9">SUM(D326:D334)</f>
        <v>603992.43999999994</v>
      </c>
      <c r="E335" s="120">
        <f t="shared" si="9"/>
        <v>0</v>
      </c>
      <c r="F335" s="120">
        <f t="shared" si="9"/>
        <v>0</v>
      </c>
    </row>
    <row r="343" spans="1:6" x14ac:dyDescent="0.3">
      <c r="A343" s="139" t="s">
        <v>810</v>
      </c>
      <c r="B343" s="140" t="s">
        <v>811</v>
      </c>
      <c r="C343" s="141">
        <v>-60.2</v>
      </c>
      <c r="D343" s="141">
        <v>-60200</v>
      </c>
      <c r="E343" s="141"/>
      <c r="F343" s="141"/>
    </row>
    <row r="344" spans="1:6" ht="37.5" x14ac:dyDescent="0.3">
      <c r="A344" s="139" t="s">
        <v>775</v>
      </c>
      <c r="B344" s="145" t="s">
        <v>967</v>
      </c>
      <c r="C344" s="152">
        <v>95.26</v>
      </c>
      <c r="D344" s="152">
        <v>95261</v>
      </c>
      <c r="E344" s="152"/>
      <c r="F344" s="152"/>
    </row>
    <row r="345" spans="1:6" x14ac:dyDescent="0.3">
      <c r="A345" s="139" t="s">
        <v>676</v>
      </c>
      <c r="B345" s="145" t="s">
        <v>965</v>
      </c>
      <c r="C345" s="152">
        <v>2626.32</v>
      </c>
      <c r="D345" s="152">
        <v>2626319</v>
      </c>
      <c r="E345" s="152"/>
      <c r="F345" s="152"/>
    </row>
    <row r="346" spans="1:6" x14ac:dyDescent="0.3">
      <c r="A346" s="139" t="s">
        <v>651</v>
      </c>
      <c r="B346" s="138" t="s">
        <v>349</v>
      </c>
      <c r="C346" s="152">
        <v>25</v>
      </c>
      <c r="D346" s="152">
        <v>25000</v>
      </c>
      <c r="E346" s="152"/>
      <c r="F346" s="152"/>
    </row>
    <row r="347" spans="1:6" ht="93.75" x14ac:dyDescent="0.3">
      <c r="A347" s="139" t="s">
        <v>626</v>
      </c>
      <c r="B347" s="138" t="s">
        <v>805</v>
      </c>
      <c r="C347" s="141">
        <v>-803.94</v>
      </c>
      <c r="D347" s="141">
        <v>-803939.71</v>
      </c>
      <c r="E347" s="141"/>
      <c r="F347" s="141"/>
    </row>
    <row r="348" spans="1:6" ht="37.5" x14ac:dyDescent="0.3">
      <c r="A348" s="139" t="s">
        <v>889</v>
      </c>
      <c r="B348" s="138" t="s">
        <v>890</v>
      </c>
      <c r="C348" s="141">
        <v>-40.44</v>
      </c>
      <c r="D348" s="141">
        <v>-40437.129999999997</v>
      </c>
      <c r="E348" s="141"/>
      <c r="F348" s="141"/>
    </row>
    <row r="349" spans="1:6" ht="37.5" x14ac:dyDescent="0.3">
      <c r="A349" s="139" t="s">
        <v>775</v>
      </c>
      <c r="B349" s="138" t="s">
        <v>891</v>
      </c>
      <c r="C349" s="141">
        <v>-144.07</v>
      </c>
      <c r="D349" s="141">
        <v>-144073.73000000001</v>
      </c>
      <c r="E349" s="141"/>
      <c r="F349" s="141"/>
    </row>
    <row r="350" spans="1:6" ht="37.5" x14ac:dyDescent="0.3">
      <c r="A350" s="139" t="s">
        <v>892</v>
      </c>
      <c r="B350" s="138" t="s">
        <v>893</v>
      </c>
      <c r="C350" s="141">
        <v>-222.8</v>
      </c>
      <c r="D350" s="141">
        <v>-222795.53</v>
      </c>
      <c r="E350" s="141"/>
      <c r="F350" s="141"/>
    </row>
    <row r="351" spans="1:6" ht="75" x14ac:dyDescent="0.3">
      <c r="A351" s="139" t="s">
        <v>894</v>
      </c>
      <c r="B351" s="138" t="s">
        <v>895</v>
      </c>
      <c r="C351" s="141">
        <v>-187.11</v>
      </c>
      <c r="D351" s="141">
        <v>-187106.16</v>
      </c>
      <c r="E351" s="141"/>
      <c r="F351" s="141"/>
    </row>
    <row r="352" spans="1:6" ht="131.25" x14ac:dyDescent="0.3">
      <c r="A352" s="139" t="s">
        <v>775</v>
      </c>
      <c r="B352" s="138" t="s">
        <v>896</v>
      </c>
      <c r="C352" s="141">
        <v>184.51</v>
      </c>
      <c r="D352" s="141">
        <v>184510.86</v>
      </c>
      <c r="E352" s="141"/>
      <c r="F352" s="141"/>
    </row>
    <row r="353" spans="1:6" ht="37.5" x14ac:dyDescent="0.3">
      <c r="A353" s="139" t="s">
        <v>676</v>
      </c>
      <c r="B353" s="138" t="s">
        <v>897</v>
      </c>
      <c r="C353" s="141">
        <v>53.69</v>
      </c>
      <c r="D353" s="141">
        <v>53686.34</v>
      </c>
      <c r="E353" s="141"/>
      <c r="F353" s="141"/>
    </row>
    <row r="354" spans="1:6" ht="56.25" x14ac:dyDescent="0.3">
      <c r="A354" s="139" t="s">
        <v>643</v>
      </c>
      <c r="B354" s="138" t="s">
        <v>898</v>
      </c>
      <c r="C354" s="141">
        <v>356.22</v>
      </c>
      <c r="D354" s="141">
        <v>356215.35</v>
      </c>
      <c r="E354" s="141"/>
      <c r="F354" s="141"/>
    </row>
    <row r="355" spans="1:6" ht="37.5" x14ac:dyDescent="0.3">
      <c r="A355" s="139" t="s">
        <v>643</v>
      </c>
      <c r="B355" s="138" t="s">
        <v>1039</v>
      </c>
      <c r="C355" s="141">
        <v>803.94</v>
      </c>
      <c r="D355" s="141">
        <v>803939.71</v>
      </c>
      <c r="E355" s="141"/>
      <c r="F355" s="141"/>
    </row>
    <row r="356" spans="1:6" x14ac:dyDescent="0.3">
      <c r="C356" s="120">
        <f>SUM(C343:C355)</f>
        <v>2686.38</v>
      </c>
      <c r="D356" s="120">
        <f t="shared" ref="D356:F356" si="10">SUM(D343:D355)</f>
        <v>2686380</v>
      </c>
      <c r="E356" s="120">
        <f t="shared" si="10"/>
        <v>0</v>
      </c>
      <c r="F356" s="120">
        <f t="shared" si="10"/>
        <v>0</v>
      </c>
    </row>
    <row r="365" spans="1:6" ht="150" x14ac:dyDescent="0.3">
      <c r="A365" s="150" t="s">
        <v>732</v>
      </c>
      <c r="B365" s="138" t="s">
        <v>1004</v>
      </c>
      <c r="C365" s="152">
        <v>26.46</v>
      </c>
      <c r="D365" s="152">
        <v>26465.03</v>
      </c>
      <c r="E365" s="152"/>
      <c r="F365" s="152"/>
    </row>
    <row r="366" spans="1:6" ht="112.5" x14ac:dyDescent="0.3">
      <c r="A366" s="139" t="s">
        <v>799</v>
      </c>
      <c r="B366" s="140" t="s">
        <v>831</v>
      </c>
      <c r="C366" s="141">
        <v>-2285.9699999999998</v>
      </c>
      <c r="D366" s="141">
        <v>-2285966</v>
      </c>
      <c r="E366" s="141"/>
      <c r="F366" s="141"/>
    </row>
    <row r="367" spans="1:6" x14ac:dyDescent="0.3">
      <c r="A367" s="139" t="s">
        <v>776</v>
      </c>
      <c r="B367" s="41" t="s">
        <v>881</v>
      </c>
      <c r="C367" s="152">
        <v>14.5</v>
      </c>
      <c r="D367" s="152">
        <v>14502.51</v>
      </c>
      <c r="E367" s="152"/>
      <c r="F367" s="152"/>
    </row>
    <row r="368" spans="1:6" x14ac:dyDescent="0.3">
      <c r="A368" s="185" t="s">
        <v>776</v>
      </c>
      <c r="B368" s="41" t="s">
        <v>881</v>
      </c>
      <c r="C368" s="141">
        <v>32.44</v>
      </c>
      <c r="D368" s="141">
        <v>32438.03</v>
      </c>
      <c r="E368" s="141"/>
      <c r="F368" s="141"/>
    </row>
    <row r="369" spans="1:6" ht="112.5" x14ac:dyDescent="0.3">
      <c r="A369" s="139" t="s">
        <v>799</v>
      </c>
      <c r="B369" s="181" t="s">
        <v>443</v>
      </c>
      <c r="C369" s="152">
        <v>-90.34</v>
      </c>
      <c r="D369" s="152">
        <v>-90340</v>
      </c>
      <c r="E369" s="152"/>
      <c r="F369" s="152"/>
    </row>
    <row r="370" spans="1:6" ht="131.25" x14ac:dyDescent="0.3">
      <c r="A370" s="139" t="s">
        <v>799</v>
      </c>
      <c r="B370" s="140" t="s">
        <v>827</v>
      </c>
      <c r="C370" s="141">
        <v>-30</v>
      </c>
      <c r="D370" s="141">
        <v>-30000</v>
      </c>
      <c r="E370" s="141"/>
      <c r="F370" s="141"/>
    </row>
    <row r="371" spans="1:6" ht="37.5" x14ac:dyDescent="0.3">
      <c r="A371" s="139" t="s">
        <v>842</v>
      </c>
      <c r="B371" s="138" t="s">
        <v>599</v>
      </c>
      <c r="C371" s="141">
        <v>5.6</v>
      </c>
      <c r="D371" s="141">
        <v>5600</v>
      </c>
      <c r="E371" s="141"/>
      <c r="F371" s="141"/>
    </row>
    <row r="372" spans="1:6" x14ac:dyDescent="0.3">
      <c r="C372" s="120">
        <f>SUM(C365:C371)</f>
        <v>-2327.31</v>
      </c>
      <c r="D372" s="120">
        <f t="shared" ref="D372:F372" si="11">SUM(D365:D371)</f>
        <v>-2327300.4300000006</v>
      </c>
      <c r="E372" s="120">
        <f t="shared" si="11"/>
        <v>0</v>
      </c>
      <c r="F372" s="120">
        <f t="shared" si="11"/>
        <v>0</v>
      </c>
    </row>
    <row r="377" spans="1:6" ht="56.25" x14ac:dyDescent="0.3">
      <c r="A377" s="139" t="s">
        <v>733</v>
      </c>
      <c r="B377" s="173" t="s">
        <v>1012</v>
      </c>
      <c r="C377" s="152">
        <v>16.579999999999998</v>
      </c>
      <c r="D377" s="152">
        <v>16578.099999999999</v>
      </c>
      <c r="E377" s="152"/>
      <c r="F377" s="152"/>
    </row>
    <row r="378" spans="1:6" ht="75" x14ac:dyDescent="0.3">
      <c r="A378" s="139" t="s">
        <v>680</v>
      </c>
      <c r="B378" s="173" t="s">
        <v>1009</v>
      </c>
      <c r="C378" s="152">
        <v>0.11</v>
      </c>
      <c r="D378" s="152">
        <v>112.55</v>
      </c>
      <c r="E378" s="152"/>
      <c r="F378" s="152"/>
    </row>
    <row r="379" spans="1:6" ht="75" x14ac:dyDescent="0.3">
      <c r="A379" s="139" t="s">
        <v>681</v>
      </c>
      <c r="B379" s="173" t="s">
        <v>1009</v>
      </c>
      <c r="C379" s="152">
        <v>51.7</v>
      </c>
      <c r="D379" s="152">
        <v>51695</v>
      </c>
      <c r="E379" s="152"/>
      <c r="F379" s="152"/>
    </row>
    <row r="380" spans="1:6" ht="56.25" x14ac:dyDescent="0.3">
      <c r="A380" s="139" t="s">
        <v>733</v>
      </c>
      <c r="B380" s="173" t="s">
        <v>1012</v>
      </c>
      <c r="C380" s="141">
        <v>16.579999999999998</v>
      </c>
      <c r="D380" s="141">
        <v>16578.099999999999</v>
      </c>
      <c r="E380" s="141"/>
      <c r="F380" s="141"/>
    </row>
    <row r="381" spans="1:6" ht="37.5" x14ac:dyDescent="0.3">
      <c r="A381" s="139" t="s">
        <v>677</v>
      </c>
      <c r="B381" s="173" t="s">
        <v>1011</v>
      </c>
      <c r="C381" s="141">
        <v>111.1</v>
      </c>
      <c r="D381" s="141">
        <v>111100</v>
      </c>
      <c r="E381" s="141"/>
      <c r="F381" s="141"/>
    </row>
    <row r="382" spans="1:6" ht="56.25" x14ac:dyDescent="0.3">
      <c r="A382" s="139" t="s">
        <v>867</v>
      </c>
      <c r="B382" s="138" t="s">
        <v>1020</v>
      </c>
      <c r="C382" s="141">
        <v>-4353.83</v>
      </c>
      <c r="D382" s="141">
        <v>-4353836</v>
      </c>
      <c r="E382" s="141"/>
      <c r="F382" s="141"/>
    </row>
    <row r="383" spans="1:6" ht="37.5" x14ac:dyDescent="0.3">
      <c r="A383" s="139" t="s">
        <v>778</v>
      </c>
      <c r="B383" s="140" t="s">
        <v>146</v>
      </c>
      <c r="C383" s="152">
        <v>30.46</v>
      </c>
      <c r="D383" s="152">
        <v>30461.360000000001</v>
      </c>
      <c r="E383" s="182"/>
      <c r="F383" s="182"/>
    </row>
    <row r="384" spans="1:6" ht="37.5" x14ac:dyDescent="0.3">
      <c r="A384" s="139" t="s">
        <v>677</v>
      </c>
      <c r="B384" s="138" t="s">
        <v>146</v>
      </c>
      <c r="C384" s="152">
        <v>-30.46</v>
      </c>
      <c r="D384" s="152">
        <v>-30461.360000000001</v>
      </c>
      <c r="E384" s="152"/>
      <c r="F384" s="152"/>
    </row>
    <row r="385" spans="1:6" ht="56.25" x14ac:dyDescent="0.3">
      <c r="A385" s="139" t="s">
        <v>779</v>
      </c>
      <c r="B385" s="138" t="s">
        <v>690</v>
      </c>
      <c r="C385" s="152">
        <v>1.82</v>
      </c>
      <c r="D385" s="152">
        <v>1822.89</v>
      </c>
      <c r="E385" s="152"/>
      <c r="F385" s="152"/>
    </row>
    <row r="386" spans="1:6" ht="56.25" x14ac:dyDescent="0.3">
      <c r="A386" s="139" t="s">
        <v>678</v>
      </c>
      <c r="B386" s="138" t="s">
        <v>690</v>
      </c>
      <c r="C386" s="152">
        <v>-1.82</v>
      </c>
      <c r="D386" s="152">
        <v>-1822.89</v>
      </c>
      <c r="E386" s="152"/>
      <c r="F386" s="152"/>
    </row>
    <row r="387" spans="1:6" ht="112.5" x14ac:dyDescent="0.3">
      <c r="A387" s="139" t="s">
        <v>843</v>
      </c>
      <c r="B387" s="173" t="s">
        <v>1019</v>
      </c>
      <c r="C387" s="141">
        <v>-1700</v>
      </c>
      <c r="D387" s="141">
        <v>-1700000</v>
      </c>
      <c r="E387" s="141"/>
      <c r="F387" s="136"/>
    </row>
    <row r="388" spans="1:6" x14ac:dyDescent="0.3">
      <c r="A388" s="176"/>
      <c r="B388" s="177"/>
      <c r="C388" s="178">
        <f>SUM(C377:C387)</f>
        <v>-5857.76</v>
      </c>
      <c r="D388" s="178">
        <f t="shared" ref="D388:F388" si="12">SUM(D377:D387)</f>
        <v>-5857772.25</v>
      </c>
      <c r="E388" s="178">
        <f t="shared" si="12"/>
        <v>0</v>
      </c>
      <c r="F388" s="178">
        <f t="shared" si="12"/>
        <v>0</v>
      </c>
    </row>
    <row r="389" spans="1:6" x14ac:dyDescent="0.3">
      <c r="A389" s="176"/>
      <c r="B389" s="177"/>
      <c r="C389" s="178"/>
      <c r="D389" s="178"/>
      <c r="E389" s="178"/>
      <c r="F389" s="178"/>
    </row>
    <row r="390" spans="1:6" x14ac:dyDescent="0.3">
      <c r="A390" s="176"/>
      <c r="B390" s="177"/>
      <c r="C390" s="178"/>
      <c r="D390" s="178"/>
      <c r="E390" s="178"/>
      <c r="F390" s="178"/>
    </row>
    <row r="391" spans="1:6" x14ac:dyDescent="0.3">
      <c r="A391" s="176"/>
      <c r="B391" s="177"/>
      <c r="C391" s="178"/>
      <c r="D391" s="178"/>
      <c r="E391" s="178"/>
      <c r="F391" s="178"/>
    </row>
    <row r="392" spans="1:6" x14ac:dyDescent="0.3">
      <c r="A392" s="176"/>
      <c r="B392" s="177"/>
      <c r="C392" s="178"/>
      <c r="D392" s="178"/>
      <c r="E392" s="178"/>
      <c r="F392" s="178"/>
    </row>
    <row r="395" spans="1:6" ht="37.5" x14ac:dyDescent="0.3">
      <c r="A395" s="139" t="s">
        <v>800</v>
      </c>
      <c r="B395" s="173" t="s">
        <v>1010</v>
      </c>
      <c r="C395" s="141">
        <v>49</v>
      </c>
      <c r="D395" s="141">
        <v>49000.43</v>
      </c>
      <c r="E395" s="141"/>
      <c r="F395" s="141"/>
    </row>
    <row r="396" spans="1:6" ht="37.5" x14ac:dyDescent="0.3">
      <c r="A396" s="139" t="s">
        <v>800</v>
      </c>
      <c r="B396" s="173" t="s">
        <v>1010</v>
      </c>
      <c r="C396" s="152">
        <v>-11076.34</v>
      </c>
      <c r="D396" s="152">
        <v>-11076337.279999999</v>
      </c>
      <c r="E396" s="152"/>
      <c r="F396" s="152"/>
    </row>
    <row r="397" spans="1:6" ht="37.5" x14ac:dyDescent="0.3">
      <c r="A397" s="139" t="s">
        <v>772</v>
      </c>
      <c r="B397" s="138" t="s">
        <v>991</v>
      </c>
      <c r="C397" s="152">
        <v>40</v>
      </c>
      <c r="D397" s="152">
        <v>40000</v>
      </c>
      <c r="E397" s="152"/>
      <c r="F397" s="152"/>
    </row>
    <row r="398" spans="1:6" x14ac:dyDescent="0.3">
      <c r="A398" s="139" t="s">
        <v>773</v>
      </c>
      <c r="B398" s="138" t="s">
        <v>990</v>
      </c>
      <c r="C398" s="152">
        <v>-40</v>
      </c>
      <c r="D398" s="152">
        <v>-40000</v>
      </c>
      <c r="E398" s="152"/>
      <c r="F398" s="152"/>
    </row>
    <row r="399" spans="1:6" x14ac:dyDescent="0.3">
      <c r="C399" s="120">
        <f>SUM(C395:C398)</f>
        <v>-11027.34</v>
      </c>
      <c r="D399" s="120">
        <f t="shared" ref="D399:F399" si="13">SUM(D395:D398)</f>
        <v>-11027336.85</v>
      </c>
      <c r="E399" s="120">
        <f t="shared" si="13"/>
        <v>0</v>
      </c>
      <c r="F399" s="120">
        <f t="shared" si="13"/>
        <v>0</v>
      </c>
    </row>
    <row r="403" spans="1:6" ht="150" x14ac:dyDescent="0.3">
      <c r="A403" s="139" t="s">
        <v>734</v>
      </c>
      <c r="B403" s="163" t="s">
        <v>1004</v>
      </c>
      <c r="C403" s="152">
        <v>365.15</v>
      </c>
      <c r="D403" s="152">
        <v>365153.78</v>
      </c>
      <c r="E403" s="152"/>
      <c r="F403" s="152"/>
    </row>
    <row r="404" spans="1:6" x14ac:dyDescent="0.3">
      <c r="A404" s="139" t="s">
        <v>832</v>
      </c>
      <c r="B404" s="138" t="s">
        <v>930</v>
      </c>
      <c r="C404" s="141">
        <v>-300</v>
      </c>
      <c r="D404" s="141">
        <v>-300000</v>
      </c>
      <c r="E404" s="141"/>
      <c r="F404" s="141"/>
    </row>
    <row r="405" spans="1:6" x14ac:dyDescent="0.3">
      <c r="A405" s="139" t="s">
        <v>679</v>
      </c>
      <c r="B405" s="138" t="s">
        <v>931</v>
      </c>
      <c r="C405" s="141">
        <v>300</v>
      </c>
      <c r="D405" s="141">
        <v>300000</v>
      </c>
      <c r="E405" s="141"/>
      <c r="F405" s="141"/>
    </row>
    <row r="406" spans="1:6" x14ac:dyDescent="0.3">
      <c r="C406" s="120">
        <f>SUM(C403:C405)</f>
        <v>365.15</v>
      </c>
      <c r="D406" s="120">
        <f t="shared" ref="D406:F406" si="14">SUM(D403:D405)</f>
        <v>365153.78</v>
      </c>
      <c r="E406" s="120">
        <f t="shared" si="14"/>
        <v>0</v>
      </c>
      <c r="F406" s="120">
        <f t="shared" si="14"/>
        <v>0</v>
      </c>
    </row>
    <row r="409" spans="1:6" x14ac:dyDescent="0.3">
      <c r="A409" s="139" t="s">
        <v>992</v>
      </c>
      <c r="B409" s="140" t="s">
        <v>813</v>
      </c>
      <c r="C409" s="141">
        <v>7410</v>
      </c>
      <c r="D409" s="141">
        <v>7410000</v>
      </c>
      <c r="E409" s="141"/>
      <c r="F409" s="168"/>
    </row>
    <row r="410" spans="1:6" x14ac:dyDescent="0.3">
      <c r="A410" s="139" t="s">
        <v>992</v>
      </c>
      <c r="B410" s="140" t="s">
        <v>813</v>
      </c>
      <c r="C410" s="141">
        <v>110.2</v>
      </c>
      <c r="D410" s="141">
        <v>110200</v>
      </c>
      <c r="E410" s="141"/>
      <c r="F410" s="168"/>
    </row>
    <row r="411" spans="1:6" ht="56.25" x14ac:dyDescent="0.3">
      <c r="A411" s="139" t="s">
        <v>950</v>
      </c>
      <c r="B411" s="138" t="s">
        <v>951</v>
      </c>
      <c r="C411" s="141"/>
      <c r="D411" s="141"/>
      <c r="E411" s="141">
        <v>879182</v>
      </c>
      <c r="F411" s="141"/>
    </row>
    <row r="412" spans="1:6" ht="56.25" x14ac:dyDescent="0.3">
      <c r="A412" s="139" t="s">
        <v>952</v>
      </c>
      <c r="B412" s="138" t="s">
        <v>953</v>
      </c>
      <c r="C412" s="141"/>
      <c r="D412" s="141"/>
      <c r="E412" s="141">
        <v>133200</v>
      </c>
      <c r="F412" s="141"/>
    </row>
    <row r="413" spans="1:6" x14ac:dyDescent="0.3">
      <c r="A413" s="139" t="s">
        <v>992</v>
      </c>
      <c r="B413" s="41" t="s">
        <v>1063</v>
      </c>
      <c r="C413" s="141">
        <v>250</v>
      </c>
      <c r="D413" s="141">
        <v>250000</v>
      </c>
      <c r="E413" s="141"/>
      <c r="F413" s="141"/>
    </row>
    <row r="414" spans="1:6" x14ac:dyDescent="0.3">
      <c r="A414" s="139" t="s">
        <v>757</v>
      </c>
      <c r="B414" s="41" t="s">
        <v>881</v>
      </c>
      <c r="C414" s="152">
        <v>103.35</v>
      </c>
      <c r="D414" s="152">
        <v>103349</v>
      </c>
      <c r="E414" s="152"/>
      <c r="F414" s="152"/>
    </row>
    <row r="415" spans="1:6" ht="37.5" x14ac:dyDescent="0.3">
      <c r="A415" s="139" t="s">
        <v>758</v>
      </c>
      <c r="B415" s="140" t="s">
        <v>971</v>
      </c>
      <c r="C415" s="152">
        <v>-2134.25</v>
      </c>
      <c r="D415" s="152">
        <v>-2134248.4500000002</v>
      </c>
      <c r="E415" s="152"/>
      <c r="F415" s="152"/>
    </row>
    <row r="416" spans="1:6" ht="56.25" x14ac:dyDescent="0.3">
      <c r="A416" s="139" t="s">
        <v>950</v>
      </c>
      <c r="B416" s="138" t="s">
        <v>956</v>
      </c>
      <c r="C416" s="141"/>
      <c r="D416" s="141"/>
      <c r="E416" s="141">
        <v>483891.47</v>
      </c>
      <c r="F416" s="141"/>
    </row>
    <row r="417" spans="1:6" ht="37.5" x14ac:dyDescent="0.3">
      <c r="A417" s="139" t="s">
        <v>992</v>
      </c>
      <c r="B417" s="140" t="s">
        <v>993</v>
      </c>
      <c r="C417" s="141">
        <v>4366.9399999999996</v>
      </c>
      <c r="D417" s="141">
        <v>4366939</v>
      </c>
      <c r="E417" s="141"/>
      <c r="F417" s="141"/>
    </row>
    <row r="418" spans="1:6" x14ac:dyDescent="0.3">
      <c r="A418" s="139" t="s">
        <v>758</v>
      </c>
      <c r="B418" s="140" t="s">
        <v>998</v>
      </c>
      <c r="C418" s="141">
        <v>-3033.81</v>
      </c>
      <c r="D418" s="141">
        <v>-3033811</v>
      </c>
      <c r="E418" s="141"/>
      <c r="F418" s="141"/>
    </row>
    <row r="419" spans="1:6" x14ac:dyDescent="0.3">
      <c r="A419" s="139" t="s">
        <v>994</v>
      </c>
      <c r="B419" s="140" t="s">
        <v>996</v>
      </c>
      <c r="C419" s="141">
        <v>-1039.81</v>
      </c>
      <c r="D419" s="141">
        <v>-1039807</v>
      </c>
      <c r="E419" s="141"/>
      <c r="F419" s="141"/>
    </row>
    <row r="420" spans="1:6" x14ac:dyDescent="0.3">
      <c r="A420" s="139" t="s">
        <v>995</v>
      </c>
      <c r="B420" s="140" t="s">
        <v>997</v>
      </c>
      <c r="C420" s="141">
        <v>-293.32</v>
      </c>
      <c r="D420" s="141">
        <v>-293321</v>
      </c>
      <c r="E420" s="141"/>
      <c r="F420" s="141"/>
    </row>
    <row r="421" spans="1:6" x14ac:dyDescent="0.3">
      <c r="A421" s="139" t="s">
        <v>757</v>
      </c>
      <c r="B421" s="140" t="s">
        <v>1031</v>
      </c>
      <c r="C421" s="141">
        <v>340</v>
      </c>
      <c r="D421" s="141">
        <v>340000</v>
      </c>
      <c r="E421" s="141"/>
      <c r="F421" s="141"/>
    </row>
    <row r="422" spans="1:6" x14ac:dyDescent="0.3">
      <c r="A422" s="139" t="s">
        <v>992</v>
      </c>
      <c r="B422" s="140" t="s">
        <v>1031</v>
      </c>
      <c r="C422" s="141">
        <v>-340</v>
      </c>
      <c r="D422" s="141">
        <v>-340000</v>
      </c>
      <c r="E422" s="141"/>
      <c r="F422" s="141"/>
    </row>
    <row r="423" spans="1:6" x14ac:dyDescent="0.3">
      <c r="A423" s="139" t="s">
        <v>1032</v>
      </c>
      <c r="B423" s="140" t="s">
        <v>1038</v>
      </c>
      <c r="C423" s="141">
        <v>-300</v>
      </c>
      <c r="D423" s="141">
        <v>-300000</v>
      </c>
      <c r="E423" s="141"/>
      <c r="F423" s="141"/>
    </row>
    <row r="424" spans="1:6" ht="37.5" x14ac:dyDescent="0.3">
      <c r="A424" s="139" t="s">
        <v>1033</v>
      </c>
      <c r="B424" s="140" t="s">
        <v>1035</v>
      </c>
      <c r="C424" s="141">
        <v>300</v>
      </c>
      <c r="D424" s="141">
        <v>300000</v>
      </c>
      <c r="E424" s="141"/>
      <c r="F424" s="141"/>
    </row>
    <row r="425" spans="1:6" x14ac:dyDescent="0.3">
      <c r="A425" s="139" t="s">
        <v>1034</v>
      </c>
      <c r="B425" s="140" t="s">
        <v>1037</v>
      </c>
      <c r="C425" s="141">
        <v>-516</v>
      </c>
      <c r="D425" s="141">
        <v>-516000</v>
      </c>
      <c r="E425" s="141"/>
      <c r="F425" s="141"/>
    </row>
    <row r="426" spans="1:6" ht="56.25" x14ac:dyDescent="0.3">
      <c r="A426" s="139" t="s">
        <v>992</v>
      </c>
      <c r="B426" s="140" t="s">
        <v>1036</v>
      </c>
      <c r="C426" s="141">
        <v>1027.5999999999999</v>
      </c>
      <c r="D426" s="141">
        <v>1027600</v>
      </c>
      <c r="E426" s="141"/>
      <c r="F426" s="141"/>
    </row>
    <row r="427" spans="1:6" x14ac:dyDescent="0.3">
      <c r="A427" s="139" t="s">
        <v>995</v>
      </c>
      <c r="B427" s="140" t="s">
        <v>1051</v>
      </c>
      <c r="C427" s="141">
        <v>488.4</v>
      </c>
      <c r="D427" s="141">
        <v>488400</v>
      </c>
      <c r="E427" s="141"/>
      <c r="F427" s="141"/>
    </row>
    <row r="428" spans="1:6" x14ac:dyDescent="0.3">
      <c r="C428" s="120">
        <f>SUM(C409:C427)</f>
        <v>6739.3000000000011</v>
      </c>
      <c r="D428" s="120">
        <f t="shared" ref="D428:F428" si="15">SUM(D409:D427)</f>
        <v>6739300.5500000007</v>
      </c>
      <c r="E428" s="120">
        <f t="shared" si="15"/>
        <v>1496273.47</v>
      </c>
      <c r="F428" s="120">
        <f t="shared" si="15"/>
        <v>0</v>
      </c>
    </row>
    <row r="433" spans="3:6" x14ac:dyDescent="0.3">
      <c r="C433" s="120">
        <f>C1+C17+C65+C79+C83+C132+C137+C152+C181+C188+C244+C250+C272+C295+C312+C321+C335+C356+C372+C388+C399+C406+C428</f>
        <v>-11866.519999999995</v>
      </c>
      <c r="D433" s="120">
        <f>D1+D17+D65+D79+D83+D132+D137+D152+D181+D188+D244+D250+D272+D295+D312+D321+D335+D356+D372+D388+D399+D406+D428</f>
        <v>-11866519.930000003</v>
      </c>
      <c r="E433" s="120">
        <f>E1+E17+E65+E79+E83+E132+E137+E152+E181+E188+E244+E250+E272+E295+E312+E321+E335+E356+E372+E388+E399+E406+E428</f>
        <v>49407390.689999998</v>
      </c>
      <c r="F433" s="120">
        <f>F1+F17+F65+F79+F83+F132+F137+F152+F181+F188+F244+F250+F272+F295+F312+F321+F335+F356+F372+F388+F399+F406+F428</f>
        <v>0</v>
      </c>
    </row>
  </sheetData>
  <pageMargins left="0.70866141732283472" right="0.70866141732283472" top="0.74803149606299213" bottom="0.74803149606299213" header="0.31496062992125984" footer="0.31496062992125984"/>
  <pageSetup paperSize="9" scale="5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3"/>
  <sheetViews>
    <sheetView topLeftCell="A419" workbookViewId="0">
      <selection activeCell="A207" sqref="A207:E207"/>
    </sheetView>
  </sheetViews>
  <sheetFormatPr defaultColWidth="8.7109375" defaultRowHeight="18.75" x14ac:dyDescent="0.3"/>
  <cols>
    <col min="1" max="1" width="35.140625" style="117" customWidth="1"/>
    <col min="2" max="2" width="72.42578125" style="117" customWidth="1"/>
    <col min="3" max="3" width="14.42578125" style="117" customWidth="1"/>
    <col min="4" max="4" width="19.42578125" style="117" customWidth="1"/>
    <col min="5" max="5" width="18" style="117" customWidth="1"/>
    <col min="6" max="6" width="12.7109375" style="117" customWidth="1"/>
    <col min="7" max="16384" width="8.7109375" style="117"/>
  </cols>
  <sheetData>
    <row r="1" spans="1:6" x14ac:dyDescent="0.3">
      <c r="A1" s="139" t="s">
        <v>747</v>
      </c>
      <c r="B1" s="41" t="s">
        <v>881</v>
      </c>
      <c r="C1" s="152">
        <v>14.64</v>
      </c>
      <c r="D1" s="152">
        <v>14645</v>
      </c>
      <c r="E1" s="152"/>
      <c r="F1" s="152"/>
    </row>
    <row r="2" spans="1:6" x14ac:dyDescent="0.3">
      <c r="A2" s="176"/>
      <c r="B2" s="180"/>
      <c r="C2" s="187"/>
      <c r="D2" s="187"/>
      <c r="E2" s="187"/>
      <c r="F2" s="187"/>
    </row>
    <row r="3" spans="1:6" x14ac:dyDescent="0.3">
      <c r="A3" s="176"/>
      <c r="B3" s="180"/>
      <c r="C3" s="187"/>
      <c r="D3" s="187"/>
      <c r="E3" s="187"/>
      <c r="F3" s="187"/>
    </row>
    <row r="4" spans="1:6" x14ac:dyDescent="0.3">
      <c r="A4" s="176"/>
      <c r="B4" s="180"/>
      <c r="C4" s="187"/>
      <c r="D4" s="187"/>
      <c r="E4" s="187"/>
      <c r="F4" s="187"/>
    </row>
    <row r="5" spans="1:6" x14ac:dyDescent="0.3">
      <c r="A5" s="176"/>
      <c r="B5" s="180"/>
      <c r="C5" s="187"/>
      <c r="D5" s="187"/>
      <c r="E5" s="187"/>
      <c r="F5" s="187"/>
    </row>
    <row r="6" spans="1:6" x14ac:dyDescent="0.3">
      <c r="A6" s="139" t="s">
        <v>743</v>
      </c>
      <c r="B6" s="140" t="s">
        <v>932</v>
      </c>
      <c r="C6" s="152"/>
      <c r="D6" s="152">
        <v>-0.92</v>
      </c>
      <c r="E6" s="182"/>
      <c r="F6" s="182"/>
    </row>
    <row r="7" spans="1:6" x14ac:dyDescent="0.3">
      <c r="A7" s="139" t="s">
        <v>744</v>
      </c>
      <c r="B7" s="140" t="s">
        <v>933</v>
      </c>
      <c r="C7" s="152"/>
      <c r="D7" s="152">
        <v>0.92</v>
      </c>
      <c r="E7" s="182"/>
      <c r="F7" s="182"/>
    </row>
    <row r="8" spans="1:6" x14ac:dyDescent="0.3">
      <c r="A8" s="139" t="s">
        <v>744</v>
      </c>
      <c r="B8" s="41" t="s">
        <v>881</v>
      </c>
      <c r="C8" s="152">
        <v>16.36</v>
      </c>
      <c r="D8" s="152">
        <v>16359.5</v>
      </c>
      <c r="E8" s="152"/>
      <c r="F8" s="152"/>
    </row>
    <row r="9" spans="1:6" x14ac:dyDescent="0.3">
      <c r="A9" s="139" t="s">
        <v>745</v>
      </c>
      <c r="B9" s="140" t="s">
        <v>932</v>
      </c>
      <c r="C9" s="152">
        <v>-29.72</v>
      </c>
      <c r="D9" s="152">
        <v>-29719.9</v>
      </c>
      <c r="E9" s="152"/>
      <c r="F9" s="152"/>
    </row>
    <row r="10" spans="1:6" x14ac:dyDescent="0.3">
      <c r="A10" s="139" t="s">
        <v>746</v>
      </c>
      <c r="B10" s="140" t="s">
        <v>933</v>
      </c>
      <c r="C10" s="152">
        <v>29.72</v>
      </c>
      <c r="D10" s="152">
        <v>29719.9</v>
      </c>
      <c r="E10" s="152"/>
      <c r="F10" s="152"/>
    </row>
    <row r="11" spans="1:6" x14ac:dyDescent="0.3">
      <c r="A11" s="139" t="s">
        <v>746</v>
      </c>
      <c r="B11" s="41" t="s">
        <v>881</v>
      </c>
      <c r="C11" s="152">
        <v>34.020000000000003</v>
      </c>
      <c r="D11" s="152">
        <v>34021.33</v>
      </c>
      <c r="E11" s="152"/>
      <c r="F11" s="152"/>
    </row>
    <row r="12" spans="1:6" x14ac:dyDescent="0.3">
      <c r="A12" s="139" t="s">
        <v>744</v>
      </c>
      <c r="B12" s="181" t="s">
        <v>937</v>
      </c>
      <c r="C12" s="141">
        <v>190</v>
      </c>
      <c r="D12" s="141">
        <v>190000</v>
      </c>
      <c r="E12" s="141"/>
      <c r="F12" s="141"/>
    </row>
    <row r="13" spans="1:6" x14ac:dyDescent="0.3">
      <c r="A13" s="139" t="s">
        <v>746</v>
      </c>
      <c r="B13" s="140" t="s">
        <v>936</v>
      </c>
      <c r="C13" s="141">
        <v>-124</v>
      </c>
      <c r="D13" s="141">
        <v>-124000</v>
      </c>
      <c r="E13" s="141"/>
      <c r="F13" s="141"/>
    </row>
    <row r="14" spans="1:6" x14ac:dyDescent="0.3">
      <c r="A14" s="139" t="s">
        <v>935</v>
      </c>
      <c r="B14" s="140" t="s">
        <v>692</v>
      </c>
      <c r="C14" s="141">
        <v>-66</v>
      </c>
      <c r="D14" s="141">
        <v>-66000</v>
      </c>
      <c r="E14" s="141"/>
      <c r="F14" s="141"/>
    </row>
    <row r="15" spans="1:6" x14ac:dyDescent="0.3">
      <c r="A15" s="185" t="s">
        <v>744</v>
      </c>
      <c r="B15" s="41" t="s">
        <v>881</v>
      </c>
      <c r="C15" s="141">
        <v>41.11</v>
      </c>
      <c r="D15" s="141">
        <v>41110</v>
      </c>
      <c r="E15" s="141"/>
      <c r="F15" s="141"/>
    </row>
    <row r="16" spans="1:6" x14ac:dyDescent="0.3">
      <c r="A16" s="185" t="s">
        <v>746</v>
      </c>
      <c r="B16" s="41" t="s">
        <v>881</v>
      </c>
      <c r="C16" s="141">
        <v>107.27</v>
      </c>
      <c r="D16" s="141">
        <v>107268.52</v>
      </c>
      <c r="E16" s="141"/>
      <c r="F16" s="141"/>
    </row>
    <row r="17" spans="1:6" x14ac:dyDescent="0.3">
      <c r="A17" s="176"/>
      <c r="B17" s="180"/>
      <c r="C17" s="178">
        <f>SUM(C6:C16)</f>
        <v>198.76</v>
      </c>
      <c r="D17" s="178">
        <f t="shared" ref="D17:F17" si="0">SUM(D6:D16)</f>
        <v>198759.35000000003</v>
      </c>
      <c r="E17" s="178">
        <f t="shared" si="0"/>
        <v>0</v>
      </c>
      <c r="F17" s="178">
        <f t="shared" si="0"/>
        <v>0</v>
      </c>
    </row>
    <row r="18" spans="1:6" x14ac:dyDescent="0.3">
      <c r="A18" s="176"/>
      <c r="B18" s="180"/>
      <c r="C18" s="178"/>
      <c r="D18" s="178"/>
      <c r="E18" s="178"/>
      <c r="F18" s="178"/>
    </row>
    <row r="19" spans="1:6" x14ac:dyDescent="0.3">
      <c r="A19" s="176"/>
      <c r="B19" s="180"/>
      <c r="C19" s="178"/>
      <c r="D19" s="178"/>
      <c r="E19" s="178"/>
      <c r="F19" s="178"/>
    </row>
    <row r="22" spans="1:6" x14ac:dyDescent="0.3">
      <c r="A22" s="139"/>
      <c r="B22" s="138"/>
      <c r="C22" s="152"/>
      <c r="D22" s="152"/>
      <c r="E22" s="152"/>
      <c r="F22" s="152"/>
    </row>
    <row r="23" spans="1:6" x14ac:dyDescent="0.3">
      <c r="A23" s="174"/>
      <c r="B23" s="138"/>
      <c r="C23" s="152"/>
      <c r="D23" s="152"/>
      <c r="E23" s="183"/>
      <c r="F23" s="182"/>
    </row>
    <row r="24" spans="1:6" x14ac:dyDescent="0.3">
      <c r="A24" s="139"/>
      <c r="B24" s="138"/>
      <c r="C24" s="152"/>
      <c r="D24" s="152"/>
      <c r="E24" s="152"/>
      <c r="F24" s="182"/>
    </row>
    <row r="25" spans="1:6" x14ac:dyDescent="0.3">
      <c r="A25" s="139"/>
      <c r="B25" s="138"/>
      <c r="C25" s="152"/>
      <c r="D25" s="152"/>
      <c r="E25" s="182"/>
      <c r="F25" s="182"/>
    </row>
    <row r="26" spans="1:6" x14ac:dyDescent="0.3">
      <c r="A26" s="139"/>
      <c r="B26" s="138"/>
      <c r="C26" s="152"/>
      <c r="D26" s="152"/>
      <c r="E26" s="182"/>
      <c r="F26" s="182"/>
    </row>
    <row r="27" spans="1:6" x14ac:dyDescent="0.3">
      <c r="A27" s="139"/>
      <c r="B27" s="138"/>
      <c r="C27" s="152"/>
      <c r="D27" s="152"/>
      <c r="E27" s="152"/>
      <c r="F27" s="152"/>
    </row>
    <row r="28" spans="1:6" x14ac:dyDescent="0.3">
      <c r="A28" s="139"/>
      <c r="B28" s="138"/>
      <c r="C28" s="152"/>
      <c r="D28" s="152"/>
      <c r="E28" s="152"/>
      <c r="F28" s="152"/>
    </row>
    <row r="29" spans="1:6" x14ac:dyDescent="0.3">
      <c r="A29" s="139"/>
      <c r="B29" s="138"/>
      <c r="C29" s="152"/>
      <c r="D29" s="152"/>
      <c r="E29" s="152"/>
      <c r="F29" s="152"/>
    </row>
    <row r="30" spans="1:6" x14ac:dyDescent="0.3">
      <c r="A30" s="139"/>
      <c r="B30" s="138"/>
      <c r="C30" s="152"/>
      <c r="D30" s="152"/>
      <c r="E30" s="152"/>
      <c r="F30" s="152"/>
    </row>
    <row r="31" spans="1:6" x14ac:dyDescent="0.3">
      <c r="A31" s="139"/>
      <c r="B31" s="138"/>
      <c r="C31" s="152"/>
      <c r="D31" s="152"/>
      <c r="E31" s="152"/>
      <c r="F31" s="152"/>
    </row>
    <row r="32" spans="1:6" x14ac:dyDescent="0.3">
      <c r="A32" s="139" t="s">
        <v>748</v>
      </c>
      <c r="B32" s="41" t="s">
        <v>881</v>
      </c>
      <c r="C32" s="152">
        <v>18.55</v>
      </c>
      <c r="D32" s="152">
        <v>18547</v>
      </c>
      <c r="E32" s="152"/>
      <c r="F32" s="152"/>
    </row>
    <row r="33" spans="1:6" x14ac:dyDescent="0.3">
      <c r="A33" s="139" t="s">
        <v>749</v>
      </c>
      <c r="B33" s="41" t="s">
        <v>881</v>
      </c>
      <c r="C33" s="152">
        <v>10.5</v>
      </c>
      <c r="D33" s="152">
        <v>10502</v>
      </c>
      <c r="E33" s="152"/>
      <c r="F33" s="152"/>
    </row>
    <row r="34" spans="1:6" x14ac:dyDescent="0.3">
      <c r="A34" s="139" t="s">
        <v>667</v>
      </c>
      <c r="B34" s="140" t="s">
        <v>969</v>
      </c>
      <c r="C34" s="152">
        <v>-28.44</v>
      </c>
      <c r="D34" s="152">
        <v>-28440</v>
      </c>
      <c r="E34" s="152"/>
      <c r="F34" s="152"/>
    </row>
    <row r="35" spans="1:6" x14ac:dyDescent="0.3">
      <c r="A35" s="139" t="s">
        <v>750</v>
      </c>
      <c r="B35" s="41" t="s">
        <v>881</v>
      </c>
      <c r="C35" s="152">
        <v>643.87</v>
      </c>
      <c r="D35" s="152">
        <v>643870</v>
      </c>
      <c r="E35" s="152"/>
      <c r="F35" s="152"/>
    </row>
    <row r="36" spans="1:6" ht="56.25" x14ac:dyDescent="0.3">
      <c r="A36" s="139" t="s">
        <v>668</v>
      </c>
      <c r="B36" s="140" t="s">
        <v>806</v>
      </c>
      <c r="C36" s="141">
        <v>-39.17</v>
      </c>
      <c r="D36" s="141">
        <v>-39170.800000000003</v>
      </c>
      <c r="E36" s="141"/>
      <c r="F36" s="141"/>
    </row>
    <row r="37" spans="1:6" ht="37.5" x14ac:dyDescent="0.3">
      <c r="A37" s="139" t="s">
        <v>669</v>
      </c>
      <c r="B37" s="140" t="s">
        <v>807</v>
      </c>
      <c r="C37" s="141">
        <v>39.17</v>
      </c>
      <c r="D37" s="141">
        <v>39170.800000000003</v>
      </c>
      <c r="E37" s="141"/>
      <c r="F37" s="141"/>
    </row>
    <row r="38" spans="1:6" x14ac:dyDescent="0.3">
      <c r="A38" s="139" t="s">
        <v>900</v>
      </c>
      <c r="B38" s="140" t="s">
        <v>901</v>
      </c>
      <c r="C38" s="141">
        <v>-14.06</v>
      </c>
      <c r="D38" s="141">
        <v>-14060</v>
      </c>
      <c r="E38" s="141"/>
      <c r="F38" s="141"/>
    </row>
    <row r="39" spans="1:6" x14ac:dyDescent="0.3">
      <c r="A39" s="139" t="s">
        <v>902</v>
      </c>
      <c r="B39" s="140" t="s">
        <v>903</v>
      </c>
      <c r="C39" s="141">
        <v>14.06</v>
      </c>
      <c r="D39" s="141">
        <v>14060</v>
      </c>
      <c r="E39" s="141"/>
      <c r="F39" s="141"/>
    </row>
    <row r="40" spans="1:6" x14ac:dyDescent="0.3">
      <c r="A40" s="185" t="s">
        <v>750</v>
      </c>
      <c r="B40" s="41" t="s">
        <v>881</v>
      </c>
      <c r="C40" s="141">
        <v>1603.85</v>
      </c>
      <c r="D40" s="141">
        <v>1603846.95</v>
      </c>
      <c r="E40" s="141"/>
      <c r="F40" s="141"/>
    </row>
    <row r="41" spans="1:6" x14ac:dyDescent="0.3">
      <c r="A41" s="185" t="s">
        <v>749</v>
      </c>
      <c r="B41" s="41" t="s">
        <v>881</v>
      </c>
      <c r="C41" s="141">
        <v>35.659999999999997</v>
      </c>
      <c r="D41" s="141">
        <v>35656.57</v>
      </c>
      <c r="E41" s="141"/>
      <c r="F41" s="141"/>
    </row>
    <row r="42" spans="1:6" x14ac:dyDescent="0.3">
      <c r="A42" s="185" t="s">
        <v>748</v>
      </c>
      <c r="B42" s="41" t="s">
        <v>881</v>
      </c>
      <c r="C42" s="141">
        <v>29.51</v>
      </c>
      <c r="D42" s="141">
        <v>29511.13</v>
      </c>
      <c r="E42" s="141"/>
      <c r="F42" s="141"/>
    </row>
    <row r="43" spans="1:6" x14ac:dyDescent="0.3">
      <c r="A43" s="139" t="s">
        <v>797</v>
      </c>
      <c r="B43" s="41" t="s">
        <v>881</v>
      </c>
      <c r="C43" s="152">
        <v>39.82</v>
      </c>
      <c r="D43" s="152">
        <v>39826.79</v>
      </c>
      <c r="E43" s="152"/>
      <c r="F43" s="152"/>
    </row>
    <row r="44" spans="1:6" x14ac:dyDescent="0.3">
      <c r="A44" s="139" t="s">
        <v>828</v>
      </c>
      <c r="B44" s="140" t="s">
        <v>829</v>
      </c>
      <c r="C44" s="141">
        <v>30</v>
      </c>
      <c r="D44" s="141">
        <v>30000</v>
      </c>
      <c r="E44" s="141"/>
      <c r="F44" s="141"/>
    </row>
    <row r="45" spans="1:6" x14ac:dyDescent="0.3">
      <c r="A45" s="185" t="s">
        <v>797</v>
      </c>
      <c r="B45" s="41" t="s">
        <v>881</v>
      </c>
      <c r="C45" s="136">
        <v>110.42</v>
      </c>
      <c r="D45" s="136">
        <v>110417.41</v>
      </c>
      <c r="E45" s="141"/>
      <c r="F45" s="136"/>
    </row>
    <row r="46" spans="1:6" x14ac:dyDescent="0.3">
      <c r="A46" s="139" t="s">
        <v>787</v>
      </c>
      <c r="B46" s="41" t="s">
        <v>881</v>
      </c>
      <c r="C46" s="152">
        <v>29.95</v>
      </c>
      <c r="D46" s="152">
        <v>29951.68</v>
      </c>
      <c r="E46" s="152"/>
      <c r="F46" s="152"/>
    </row>
    <row r="47" spans="1:6" x14ac:dyDescent="0.3">
      <c r="A47" s="175" t="s">
        <v>835</v>
      </c>
      <c r="B47" s="102" t="s">
        <v>962</v>
      </c>
      <c r="C47" s="171">
        <v>-7.22</v>
      </c>
      <c r="D47" s="171">
        <v>-7220</v>
      </c>
      <c r="E47" s="130"/>
      <c r="F47" s="130"/>
    </row>
    <row r="48" spans="1:6" x14ac:dyDescent="0.3">
      <c r="A48" s="185" t="s">
        <v>787</v>
      </c>
      <c r="B48" s="41" t="s">
        <v>881</v>
      </c>
      <c r="C48" s="141">
        <v>78.87</v>
      </c>
      <c r="D48" s="141">
        <v>78867.350000000006</v>
      </c>
      <c r="E48" s="141"/>
      <c r="F48" s="141"/>
    </row>
    <row r="49" spans="1:6" x14ac:dyDescent="0.3">
      <c r="A49" s="139" t="s">
        <v>788</v>
      </c>
      <c r="B49" s="138" t="s">
        <v>1059</v>
      </c>
      <c r="C49" s="152">
        <v>6.9</v>
      </c>
      <c r="D49" s="152">
        <v>6900.11</v>
      </c>
      <c r="E49" s="152"/>
      <c r="F49" s="152"/>
    </row>
    <row r="50" spans="1:6" x14ac:dyDescent="0.3">
      <c r="A50" s="139" t="s">
        <v>789</v>
      </c>
      <c r="B50" s="138" t="s">
        <v>934</v>
      </c>
      <c r="C50" s="152">
        <v>-6.9</v>
      </c>
      <c r="D50" s="152">
        <v>-6900.11</v>
      </c>
      <c r="E50" s="152"/>
      <c r="F50" s="152"/>
    </row>
    <row r="51" spans="1:6" x14ac:dyDescent="0.3">
      <c r="A51" s="139" t="s">
        <v>790</v>
      </c>
      <c r="B51" s="41" t="s">
        <v>881</v>
      </c>
      <c r="C51" s="152">
        <v>26.68</v>
      </c>
      <c r="D51" s="152">
        <v>26682.09</v>
      </c>
      <c r="E51" s="152"/>
      <c r="F51" s="152"/>
    </row>
    <row r="52" spans="1:6" x14ac:dyDescent="0.3">
      <c r="A52" s="139" t="s">
        <v>790</v>
      </c>
      <c r="B52" s="138" t="s">
        <v>865</v>
      </c>
      <c r="C52" s="141">
        <v>83.92</v>
      </c>
      <c r="D52" s="141">
        <v>83920</v>
      </c>
      <c r="E52" s="141"/>
      <c r="F52" s="141"/>
    </row>
    <row r="53" spans="1:6" x14ac:dyDescent="0.3">
      <c r="A53" s="139" t="s">
        <v>789</v>
      </c>
      <c r="B53" s="138" t="s">
        <v>866</v>
      </c>
      <c r="C53" s="141">
        <v>-83.92</v>
      </c>
      <c r="D53" s="141">
        <v>-83920</v>
      </c>
      <c r="E53" s="141"/>
      <c r="F53" s="141"/>
    </row>
    <row r="54" spans="1:6" x14ac:dyDescent="0.3">
      <c r="A54" s="185" t="s">
        <v>790</v>
      </c>
      <c r="B54" s="41" t="s">
        <v>881</v>
      </c>
      <c r="C54" s="141">
        <v>78.87</v>
      </c>
      <c r="D54" s="141">
        <v>78867.350000000006</v>
      </c>
      <c r="E54" s="141"/>
      <c r="F54" s="141"/>
    </row>
    <row r="55" spans="1:6" x14ac:dyDescent="0.3">
      <c r="A55" s="139" t="s">
        <v>792</v>
      </c>
      <c r="B55" s="41" t="s">
        <v>881</v>
      </c>
      <c r="C55" s="152">
        <v>26.24</v>
      </c>
      <c r="D55" s="152">
        <v>26235.98</v>
      </c>
      <c r="E55" s="152"/>
      <c r="F55" s="152"/>
    </row>
    <row r="56" spans="1:6" x14ac:dyDescent="0.3">
      <c r="A56" s="139" t="s">
        <v>872</v>
      </c>
      <c r="B56" s="41" t="s">
        <v>882</v>
      </c>
      <c r="C56" s="141">
        <v>-5.66</v>
      </c>
      <c r="D56" s="141">
        <v>-5656</v>
      </c>
      <c r="E56" s="141"/>
      <c r="F56" s="141"/>
    </row>
    <row r="57" spans="1:6" x14ac:dyDescent="0.3">
      <c r="A57" s="185" t="s">
        <v>792</v>
      </c>
      <c r="B57" s="41" t="s">
        <v>881</v>
      </c>
      <c r="C57" s="141">
        <v>65.349999999999994</v>
      </c>
      <c r="D57" s="141">
        <v>65352.6</v>
      </c>
      <c r="E57" s="141"/>
      <c r="F57" s="141"/>
    </row>
    <row r="58" spans="1:6" x14ac:dyDescent="0.3">
      <c r="A58" s="139" t="s">
        <v>785</v>
      </c>
      <c r="B58" s="41" t="s">
        <v>881</v>
      </c>
      <c r="C58" s="152">
        <v>26.15</v>
      </c>
      <c r="D58" s="152">
        <v>26149.86</v>
      </c>
      <c r="E58" s="182"/>
      <c r="F58" s="182"/>
    </row>
    <row r="59" spans="1:6" x14ac:dyDescent="0.3">
      <c r="A59" s="139" t="s">
        <v>801</v>
      </c>
      <c r="B59" s="140" t="s">
        <v>866</v>
      </c>
      <c r="C59" s="141">
        <v>-158.52000000000001</v>
      </c>
      <c r="D59" s="141">
        <v>-158518.67000000001</v>
      </c>
      <c r="E59" s="126"/>
      <c r="F59" s="126"/>
    </row>
    <row r="60" spans="1:6" x14ac:dyDescent="0.3">
      <c r="A60" s="139" t="s">
        <v>802</v>
      </c>
      <c r="B60" s="140" t="s">
        <v>928</v>
      </c>
      <c r="C60" s="141">
        <v>-3.77</v>
      </c>
      <c r="D60" s="141">
        <v>-3768</v>
      </c>
      <c r="E60" s="126"/>
      <c r="F60" s="126"/>
    </row>
    <row r="61" spans="1:6" x14ac:dyDescent="0.3">
      <c r="A61" s="139" t="s">
        <v>785</v>
      </c>
      <c r="B61" s="140" t="s">
        <v>927</v>
      </c>
      <c r="C61" s="141">
        <v>162.29</v>
      </c>
      <c r="D61" s="141">
        <v>162286.67000000001</v>
      </c>
      <c r="E61" s="126"/>
      <c r="F61" s="126"/>
    </row>
    <row r="62" spans="1:6" x14ac:dyDescent="0.3">
      <c r="A62" s="185" t="s">
        <v>785</v>
      </c>
      <c r="B62" s="41" t="s">
        <v>881</v>
      </c>
      <c r="C62" s="141">
        <v>76.13</v>
      </c>
      <c r="D62" s="141">
        <v>76134</v>
      </c>
      <c r="E62" s="126"/>
      <c r="F62" s="126"/>
    </row>
    <row r="63" spans="1:6" x14ac:dyDescent="0.3">
      <c r="A63" s="139" t="s">
        <v>786</v>
      </c>
      <c r="B63" s="41" t="s">
        <v>881</v>
      </c>
      <c r="C63" s="152">
        <v>22.17</v>
      </c>
      <c r="D63" s="152">
        <v>22167.759999999998</v>
      </c>
      <c r="E63" s="182"/>
      <c r="F63" s="182"/>
    </row>
    <row r="64" spans="1:6" x14ac:dyDescent="0.3">
      <c r="A64" s="185" t="s">
        <v>786</v>
      </c>
      <c r="B64" s="41" t="s">
        <v>881</v>
      </c>
      <c r="C64" s="136">
        <v>73.66</v>
      </c>
      <c r="D64" s="136">
        <v>73656.740000000005</v>
      </c>
      <c r="E64" s="141"/>
      <c r="F64" s="136"/>
    </row>
    <row r="65" spans="1:6" x14ac:dyDescent="0.3">
      <c r="A65" s="189"/>
      <c r="B65" s="180"/>
      <c r="C65" s="178">
        <f>SUM(C22:C64)</f>
        <v>2984.93</v>
      </c>
      <c r="D65" s="178">
        <f>SUM(D22:D64)</f>
        <v>2984927.2600000002</v>
      </c>
      <c r="E65" s="178">
        <f>SUM(E22:E64)</f>
        <v>0</v>
      </c>
      <c r="F65" s="178">
        <f>SUM(F22:F64)</f>
        <v>0</v>
      </c>
    </row>
    <row r="66" spans="1:6" x14ac:dyDescent="0.3">
      <c r="A66" s="176"/>
      <c r="B66" s="180"/>
      <c r="C66" s="178"/>
      <c r="D66" s="178"/>
      <c r="E66" s="178"/>
      <c r="F66" s="178"/>
    </row>
    <row r="67" spans="1:6" x14ac:dyDescent="0.3">
      <c r="A67" s="176"/>
      <c r="B67" s="180"/>
      <c r="C67" s="178"/>
      <c r="D67" s="178"/>
      <c r="E67" s="178"/>
      <c r="F67" s="178"/>
    </row>
    <row r="68" spans="1:6" x14ac:dyDescent="0.3">
      <c r="A68" s="176"/>
      <c r="B68" s="177"/>
      <c r="C68" s="178"/>
      <c r="D68" s="178"/>
      <c r="E68" s="179"/>
      <c r="F68" s="179"/>
    </row>
    <row r="69" spans="1:6" x14ac:dyDescent="0.3">
      <c r="A69" s="176"/>
      <c r="B69" s="177"/>
      <c r="C69" s="178"/>
      <c r="D69" s="178"/>
      <c r="E69" s="179"/>
      <c r="F69" s="179"/>
    </row>
    <row r="70" spans="1:6" x14ac:dyDescent="0.3">
      <c r="A70" s="139"/>
      <c r="B70" s="138"/>
      <c r="C70" s="152"/>
      <c r="D70" s="152"/>
      <c r="E70" s="152"/>
      <c r="F70" s="152"/>
    </row>
    <row r="71" spans="1:6" x14ac:dyDescent="0.3">
      <c r="A71" s="139" t="s">
        <v>654</v>
      </c>
      <c r="B71" s="41" t="s">
        <v>881</v>
      </c>
      <c r="C71" s="152">
        <v>149.76</v>
      </c>
      <c r="D71" s="152">
        <v>149755</v>
      </c>
      <c r="E71" s="152"/>
      <c r="F71" s="152"/>
    </row>
    <row r="72" spans="1:6" x14ac:dyDescent="0.3">
      <c r="A72" s="185" t="s">
        <v>654</v>
      </c>
      <c r="B72" s="41" t="s">
        <v>881</v>
      </c>
      <c r="C72" s="141">
        <v>357.08</v>
      </c>
      <c r="D72" s="141">
        <v>357083.92</v>
      </c>
      <c r="E72" s="141"/>
      <c r="F72" s="141"/>
    </row>
    <row r="73" spans="1:6" x14ac:dyDescent="0.3">
      <c r="A73" s="139" t="s">
        <v>782</v>
      </c>
      <c r="B73" s="140" t="s">
        <v>929</v>
      </c>
      <c r="C73" s="152"/>
      <c r="D73" s="152">
        <v>-0.55000000000000004</v>
      </c>
      <c r="E73" s="182"/>
      <c r="F73" s="182"/>
    </row>
    <row r="74" spans="1:6" x14ac:dyDescent="0.3">
      <c r="A74" s="139" t="s">
        <v>783</v>
      </c>
      <c r="B74" s="140" t="s">
        <v>927</v>
      </c>
      <c r="C74" s="152"/>
      <c r="D74" s="152">
        <v>0.55000000000000004</v>
      </c>
      <c r="E74" s="182"/>
      <c r="F74" s="182"/>
    </row>
    <row r="75" spans="1:6" x14ac:dyDescent="0.3">
      <c r="A75" s="139" t="s">
        <v>783</v>
      </c>
      <c r="B75" s="41" t="s">
        <v>881</v>
      </c>
      <c r="C75" s="152">
        <v>19.86</v>
      </c>
      <c r="D75" s="152">
        <v>19863.599999999999</v>
      </c>
      <c r="E75" s="152"/>
      <c r="F75" s="152"/>
    </row>
    <row r="76" spans="1:6" x14ac:dyDescent="0.3">
      <c r="A76" s="139" t="s">
        <v>783</v>
      </c>
      <c r="B76" s="140" t="s">
        <v>938</v>
      </c>
      <c r="C76" s="141">
        <v>31.15</v>
      </c>
      <c r="D76" s="141">
        <v>31151.61</v>
      </c>
      <c r="E76" s="141"/>
      <c r="F76" s="141"/>
    </row>
    <row r="77" spans="1:6" x14ac:dyDescent="0.3">
      <c r="A77" s="139" t="s">
        <v>939</v>
      </c>
      <c r="B77" s="140" t="s">
        <v>929</v>
      </c>
      <c r="C77" s="141">
        <v>-31.15</v>
      </c>
      <c r="D77" s="141">
        <v>-31151.61</v>
      </c>
      <c r="E77" s="141"/>
      <c r="F77" s="141"/>
    </row>
    <row r="78" spans="1:6" x14ac:dyDescent="0.3">
      <c r="A78" s="185" t="s">
        <v>783</v>
      </c>
      <c r="B78" s="41" t="s">
        <v>881</v>
      </c>
      <c r="C78" s="136">
        <v>61.61</v>
      </c>
      <c r="D78" s="136">
        <v>61609.34</v>
      </c>
      <c r="E78" s="141"/>
      <c r="F78" s="136"/>
    </row>
    <row r="79" spans="1:6" x14ac:dyDescent="0.3">
      <c r="A79" s="176"/>
      <c r="B79" s="177"/>
      <c r="C79" s="178">
        <f>SUM(C70:C78)</f>
        <v>588.30999999999995</v>
      </c>
      <c r="D79" s="178">
        <f t="shared" ref="D79:F79" si="1">SUM(D70:D78)</f>
        <v>588311.86</v>
      </c>
      <c r="E79" s="178">
        <f t="shared" si="1"/>
        <v>0</v>
      </c>
      <c r="F79" s="178">
        <f t="shared" si="1"/>
        <v>0</v>
      </c>
    </row>
    <row r="80" spans="1:6" x14ac:dyDescent="0.3">
      <c r="A80" s="176"/>
      <c r="B80" s="177"/>
      <c r="C80" s="178"/>
      <c r="D80" s="178"/>
      <c r="E80" s="178"/>
      <c r="F80" s="178"/>
    </row>
    <row r="81" spans="1:6" x14ac:dyDescent="0.3">
      <c r="A81" s="176"/>
      <c r="B81" s="177"/>
      <c r="C81" s="178"/>
      <c r="D81" s="178"/>
      <c r="E81" s="178"/>
      <c r="F81" s="178"/>
    </row>
    <row r="82" spans="1:6" x14ac:dyDescent="0.3">
      <c r="A82" s="176"/>
      <c r="B82" s="177"/>
      <c r="C82" s="178"/>
      <c r="D82" s="178"/>
      <c r="E82" s="178"/>
      <c r="F82" s="178"/>
    </row>
    <row r="83" spans="1:6" x14ac:dyDescent="0.3">
      <c r="A83" s="139" t="s">
        <v>1061</v>
      </c>
      <c r="B83" s="140" t="s">
        <v>833</v>
      </c>
      <c r="C83" s="141">
        <v>-117.75</v>
      </c>
      <c r="D83" s="141">
        <v>-117749</v>
      </c>
      <c r="E83" s="141"/>
      <c r="F83" s="141"/>
    </row>
    <row r="89" spans="1:6" x14ac:dyDescent="0.3">
      <c r="A89" s="139"/>
      <c r="B89" s="138"/>
      <c r="C89" s="152"/>
      <c r="D89" s="152"/>
      <c r="E89" s="182"/>
      <c r="F89" s="182"/>
    </row>
    <row r="90" spans="1:6" x14ac:dyDescent="0.3">
      <c r="A90" s="139"/>
      <c r="B90" s="138"/>
      <c r="C90" s="141"/>
      <c r="D90" s="141"/>
      <c r="E90" s="126"/>
      <c r="F90" s="126"/>
    </row>
    <row r="91" spans="1:6" x14ac:dyDescent="0.3">
      <c r="A91" s="139"/>
      <c r="B91" s="138"/>
      <c r="C91" s="152"/>
      <c r="D91" s="152"/>
      <c r="E91" s="152"/>
      <c r="F91" s="152"/>
    </row>
    <row r="92" spans="1:6" x14ac:dyDescent="0.3">
      <c r="A92" s="139" t="s">
        <v>751</v>
      </c>
      <c r="B92" s="41" t="s">
        <v>881</v>
      </c>
      <c r="C92" s="152">
        <v>131.19999999999999</v>
      </c>
      <c r="D92" s="152">
        <v>131202.54</v>
      </c>
      <c r="E92" s="152"/>
      <c r="F92" s="152"/>
    </row>
    <row r="93" spans="1:6" x14ac:dyDescent="0.3">
      <c r="A93" s="139" t="s">
        <v>751</v>
      </c>
      <c r="B93" s="181" t="s">
        <v>973</v>
      </c>
      <c r="C93" s="152">
        <v>-92.99</v>
      </c>
      <c r="D93" s="152">
        <v>-92991.5</v>
      </c>
      <c r="E93" s="152"/>
      <c r="F93" s="152"/>
    </row>
    <row r="94" spans="1:6" x14ac:dyDescent="0.3">
      <c r="A94" s="139" t="s">
        <v>752</v>
      </c>
      <c r="B94" s="153" t="s">
        <v>972</v>
      </c>
      <c r="C94" s="152">
        <v>92.99</v>
      </c>
      <c r="D94" s="152">
        <v>92991.5</v>
      </c>
      <c r="E94" s="152"/>
      <c r="F94" s="152"/>
    </row>
    <row r="95" spans="1:6" ht="56.25" x14ac:dyDescent="0.3">
      <c r="A95" s="139" t="s">
        <v>670</v>
      </c>
      <c r="B95" s="153" t="s">
        <v>964</v>
      </c>
      <c r="C95" s="152">
        <v>19.79</v>
      </c>
      <c r="D95" s="152">
        <v>19791.7</v>
      </c>
      <c r="E95" s="152"/>
      <c r="F95" s="152"/>
    </row>
    <row r="96" spans="1:6" x14ac:dyDescent="0.3">
      <c r="A96" s="139" t="s">
        <v>753</v>
      </c>
      <c r="B96" s="153" t="s">
        <v>62</v>
      </c>
      <c r="C96" s="152">
        <v>50</v>
      </c>
      <c r="D96" s="152">
        <v>50000</v>
      </c>
      <c r="E96" s="152"/>
      <c r="F96" s="152"/>
    </row>
    <row r="97" spans="1:6" x14ac:dyDescent="0.3">
      <c r="A97" s="139" t="s">
        <v>754</v>
      </c>
      <c r="B97" s="41" t="s">
        <v>881</v>
      </c>
      <c r="C97" s="152">
        <v>81.58</v>
      </c>
      <c r="D97" s="152">
        <v>81580</v>
      </c>
      <c r="E97" s="152"/>
      <c r="F97" s="152"/>
    </row>
    <row r="98" spans="1:6" ht="56.25" x14ac:dyDescent="0.3">
      <c r="A98" s="139" t="s">
        <v>752</v>
      </c>
      <c r="B98" s="140" t="s">
        <v>834</v>
      </c>
      <c r="C98" s="141">
        <v>117.75</v>
      </c>
      <c r="D98" s="141">
        <v>117749</v>
      </c>
      <c r="E98" s="141"/>
      <c r="F98" s="141"/>
    </row>
    <row r="99" spans="1:6" x14ac:dyDescent="0.3">
      <c r="A99" s="139" t="s">
        <v>1043</v>
      </c>
      <c r="B99" s="140"/>
      <c r="C99" s="141">
        <v>-49</v>
      </c>
      <c r="D99" s="141">
        <v>-49000</v>
      </c>
      <c r="E99" s="141"/>
      <c r="F99" s="141"/>
    </row>
    <row r="100" spans="1:6" x14ac:dyDescent="0.3">
      <c r="A100" s="139" t="s">
        <v>547</v>
      </c>
      <c r="B100" s="140"/>
      <c r="C100" s="141">
        <v>-6551</v>
      </c>
      <c r="D100" s="141">
        <v>-6551000</v>
      </c>
      <c r="E100" s="141"/>
      <c r="F100" s="141"/>
    </row>
    <row r="101" spans="1:6" x14ac:dyDescent="0.3">
      <c r="A101" s="139" t="s">
        <v>647</v>
      </c>
      <c r="B101" s="140"/>
      <c r="C101" s="141">
        <v>-492</v>
      </c>
      <c r="D101" s="141">
        <v>-492000</v>
      </c>
      <c r="E101" s="141"/>
      <c r="F101" s="141"/>
    </row>
    <row r="102" spans="1:6" x14ac:dyDescent="0.3">
      <c r="A102" s="139" t="s">
        <v>1044</v>
      </c>
      <c r="B102" s="140"/>
      <c r="C102" s="141">
        <v>-124</v>
      </c>
      <c r="D102" s="141">
        <v>-124000</v>
      </c>
      <c r="E102" s="141"/>
      <c r="F102" s="141"/>
    </row>
    <row r="103" spans="1:6" x14ac:dyDescent="0.3">
      <c r="A103" s="139" t="s">
        <v>547</v>
      </c>
      <c r="B103" s="140" t="s">
        <v>1049</v>
      </c>
      <c r="C103" s="141">
        <v>643.1</v>
      </c>
      <c r="D103" s="141">
        <v>643100</v>
      </c>
      <c r="E103" s="141"/>
      <c r="F103" s="141"/>
    </row>
    <row r="104" spans="1:6" x14ac:dyDescent="0.3">
      <c r="A104" s="139" t="s">
        <v>547</v>
      </c>
      <c r="B104" s="140" t="s">
        <v>1052</v>
      </c>
      <c r="C104" s="141">
        <v>5644.01</v>
      </c>
      <c r="D104" s="141">
        <v>5644009.2199999997</v>
      </c>
      <c r="E104" s="141"/>
      <c r="F104" s="141"/>
    </row>
    <row r="105" spans="1:6" ht="37.5" x14ac:dyDescent="0.3">
      <c r="A105" s="139" t="s">
        <v>547</v>
      </c>
      <c r="B105" s="140" t="s">
        <v>1053</v>
      </c>
      <c r="C105" s="141">
        <v>700</v>
      </c>
      <c r="D105" s="141">
        <v>700000</v>
      </c>
      <c r="E105" s="141"/>
      <c r="F105" s="141"/>
    </row>
    <row r="106" spans="1:6" x14ac:dyDescent="0.3">
      <c r="A106" s="139" t="s">
        <v>549</v>
      </c>
      <c r="B106" s="140" t="s">
        <v>940</v>
      </c>
      <c r="C106" s="152">
        <v>-3419.51</v>
      </c>
      <c r="D106" s="152">
        <v>-3419508.22</v>
      </c>
      <c r="E106" s="152"/>
      <c r="F106" s="152"/>
    </row>
    <row r="107" spans="1:6" ht="56.25" x14ac:dyDescent="0.3">
      <c r="A107" s="139" t="s">
        <v>672</v>
      </c>
      <c r="B107" s="140" t="s">
        <v>964</v>
      </c>
      <c r="C107" s="152">
        <v>-19.79</v>
      </c>
      <c r="D107" s="152">
        <v>-19791.7</v>
      </c>
      <c r="E107" s="152"/>
      <c r="F107" s="152"/>
    </row>
    <row r="108" spans="1:6" x14ac:dyDescent="0.3">
      <c r="A108" s="139" t="s">
        <v>760</v>
      </c>
      <c r="B108" s="41" t="s">
        <v>881</v>
      </c>
      <c r="C108" s="152">
        <v>270.5</v>
      </c>
      <c r="D108" s="152">
        <v>270500</v>
      </c>
      <c r="E108" s="152"/>
      <c r="F108" s="152"/>
    </row>
    <row r="109" spans="1:6" x14ac:dyDescent="0.3">
      <c r="A109" s="139" t="s">
        <v>549</v>
      </c>
      <c r="B109" s="140" t="s">
        <v>849</v>
      </c>
      <c r="C109" s="141">
        <v>-70.06</v>
      </c>
      <c r="D109" s="141">
        <v>-70060</v>
      </c>
      <c r="E109" s="141"/>
      <c r="F109" s="141"/>
    </row>
    <row r="110" spans="1:6" x14ac:dyDescent="0.3">
      <c r="A110" s="139" t="s">
        <v>549</v>
      </c>
      <c r="B110" s="140" t="s">
        <v>940</v>
      </c>
      <c r="C110" s="141">
        <v>-3332.54</v>
      </c>
      <c r="D110" s="141">
        <v>-3332535.91</v>
      </c>
      <c r="E110" s="141"/>
      <c r="F110" s="141"/>
    </row>
    <row r="111" spans="1:6" ht="56.25" x14ac:dyDescent="0.3">
      <c r="A111" s="139" t="s">
        <v>549</v>
      </c>
      <c r="B111" s="140" t="s">
        <v>1027</v>
      </c>
      <c r="C111" s="141">
        <v>-3379.85</v>
      </c>
      <c r="D111" s="141">
        <v>-3379851.8</v>
      </c>
      <c r="E111" s="141"/>
      <c r="F111" s="141"/>
    </row>
    <row r="112" spans="1:6" x14ac:dyDescent="0.3">
      <c r="A112" s="139" t="s">
        <v>549</v>
      </c>
      <c r="B112" s="140" t="s">
        <v>1050</v>
      </c>
      <c r="C112" s="141">
        <v>-6287.11</v>
      </c>
      <c r="D112" s="141">
        <v>-6287109.2199999997</v>
      </c>
      <c r="E112" s="141"/>
      <c r="F112" s="141"/>
    </row>
    <row r="113" spans="1:6" x14ac:dyDescent="0.3">
      <c r="A113" s="139" t="s">
        <v>549</v>
      </c>
      <c r="B113" s="140" t="s">
        <v>1060</v>
      </c>
      <c r="C113" s="141">
        <v>-85.07</v>
      </c>
      <c r="D113" s="141">
        <v>-85058</v>
      </c>
      <c r="E113" s="141"/>
      <c r="F113" s="141"/>
    </row>
    <row r="114" spans="1:6" x14ac:dyDescent="0.3">
      <c r="A114" s="139" t="s">
        <v>836</v>
      </c>
      <c r="B114" s="140" t="s">
        <v>297</v>
      </c>
      <c r="C114" s="141">
        <v>-2.2999999999999998</v>
      </c>
      <c r="D114" s="141">
        <v>-2300</v>
      </c>
      <c r="E114" s="126"/>
      <c r="F114" s="126"/>
    </row>
    <row r="115" spans="1:6" x14ac:dyDescent="0.3">
      <c r="A115" s="139" t="s">
        <v>837</v>
      </c>
      <c r="B115" s="140" t="s">
        <v>62</v>
      </c>
      <c r="C115" s="141">
        <v>-20</v>
      </c>
      <c r="D115" s="141">
        <v>-20000</v>
      </c>
      <c r="E115" s="126"/>
      <c r="F115" s="126"/>
    </row>
    <row r="116" spans="1:6" ht="56.25" x14ac:dyDescent="0.3">
      <c r="A116" s="139" t="s">
        <v>1076</v>
      </c>
      <c r="B116" s="64" t="s">
        <v>858</v>
      </c>
      <c r="C116" s="141"/>
      <c r="D116" s="141"/>
      <c r="E116" s="141">
        <v>-60000</v>
      </c>
      <c r="F116" s="141"/>
    </row>
    <row r="117" spans="1:6" ht="56.25" x14ac:dyDescent="0.3">
      <c r="A117" s="176" t="s">
        <v>854</v>
      </c>
      <c r="B117" s="41" t="s">
        <v>859</v>
      </c>
      <c r="C117" s="141"/>
      <c r="D117" s="141"/>
      <c r="E117" s="141">
        <v>-50000</v>
      </c>
      <c r="F117" s="141"/>
    </row>
    <row r="118" spans="1:6" x14ac:dyDescent="0.3">
      <c r="A118" s="139" t="s">
        <v>873</v>
      </c>
      <c r="B118" s="41" t="s">
        <v>883</v>
      </c>
      <c r="C118" s="141">
        <v>-50</v>
      </c>
      <c r="D118" s="141">
        <v>-50000</v>
      </c>
      <c r="E118" s="141"/>
      <c r="F118" s="141"/>
    </row>
    <row r="119" spans="1:6" x14ac:dyDescent="0.3">
      <c r="A119" s="139" t="s">
        <v>874</v>
      </c>
      <c r="B119" s="41" t="s">
        <v>884</v>
      </c>
      <c r="C119" s="141">
        <v>-33.85</v>
      </c>
      <c r="D119" s="141">
        <v>-33850</v>
      </c>
      <c r="E119" s="141"/>
      <c r="F119" s="141"/>
    </row>
    <row r="120" spans="1:6" x14ac:dyDescent="0.3">
      <c r="A120" s="139" t="s">
        <v>879</v>
      </c>
      <c r="B120" s="41" t="s">
        <v>887</v>
      </c>
      <c r="C120" s="141">
        <v>11.3</v>
      </c>
      <c r="D120" s="141">
        <v>11300</v>
      </c>
      <c r="E120" s="141"/>
      <c r="F120" s="141"/>
    </row>
    <row r="121" spans="1:6" x14ac:dyDescent="0.3">
      <c r="A121" s="139" t="s">
        <v>759</v>
      </c>
      <c r="B121" s="41" t="s">
        <v>881</v>
      </c>
      <c r="C121" s="152">
        <v>112.18</v>
      </c>
      <c r="D121" s="152">
        <v>112175</v>
      </c>
      <c r="E121" s="182"/>
      <c r="F121" s="182"/>
    </row>
    <row r="122" spans="1:6" x14ac:dyDescent="0.3">
      <c r="A122" s="139" t="s">
        <v>759</v>
      </c>
      <c r="B122" s="138" t="s">
        <v>925</v>
      </c>
      <c r="C122" s="141">
        <v>70</v>
      </c>
      <c r="D122" s="141">
        <v>70000</v>
      </c>
      <c r="E122" s="141"/>
      <c r="F122" s="141"/>
    </row>
    <row r="123" spans="1:6" x14ac:dyDescent="0.3">
      <c r="A123" s="139" t="s">
        <v>671</v>
      </c>
      <c r="B123" s="138" t="s">
        <v>926</v>
      </c>
      <c r="C123" s="141">
        <v>-70</v>
      </c>
      <c r="D123" s="141">
        <v>-70000</v>
      </c>
      <c r="E123" s="141"/>
      <c r="F123" s="141"/>
    </row>
    <row r="124" spans="1:6" x14ac:dyDescent="0.3">
      <c r="A124" s="185" t="s">
        <v>759</v>
      </c>
      <c r="B124" s="41" t="s">
        <v>881</v>
      </c>
      <c r="C124" s="141">
        <v>295.81</v>
      </c>
      <c r="D124" s="141">
        <v>295809</v>
      </c>
      <c r="E124" s="141"/>
      <c r="F124" s="141"/>
    </row>
    <row r="125" spans="1:6" x14ac:dyDescent="0.3">
      <c r="A125" s="139" t="s">
        <v>803</v>
      </c>
      <c r="B125" s="135" t="s">
        <v>924</v>
      </c>
      <c r="C125" s="141">
        <v>-10</v>
      </c>
      <c r="D125" s="141">
        <v>-10000</v>
      </c>
      <c r="E125" s="126"/>
      <c r="F125" s="126"/>
    </row>
    <row r="126" spans="1:6" x14ac:dyDescent="0.3">
      <c r="A126" s="150" t="s">
        <v>921</v>
      </c>
      <c r="B126" s="54" t="s">
        <v>62</v>
      </c>
      <c r="C126" s="136">
        <v>-35</v>
      </c>
      <c r="D126" s="136">
        <v>-35000</v>
      </c>
      <c r="E126" s="141"/>
      <c r="F126" s="136"/>
    </row>
    <row r="127" spans="1:6" x14ac:dyDescent="0.3">
      <c r="A127" s="150" t="s">
        <v>922</v>
      </c>
      <c r="B127" s="135" t="s">
        <v>924</v>
      </c>
      <c r="C127" s="136">
        <v>-9</v>
      </c>
      <c r="D127" s="136">
        <v>-9000</v>
      </c>
      <c r="E127" s="141"/>
      <c r="F127" s="136"/>
    </row>
    <row r="128" spans="1:6" ht="56.25" x14ac:dyDescent="0.3">
      <c r="A128" s="150" t="s">
        <v>923</v>
      </c>
      <c r="B128" s="41" t="s">
        <v>497</v>
      </c>
      <c r="C128" s="136">
        <v>4</v>
      </c>
      <c r="D128" s="136">
        <v>4000</v>
      </c>
      <c r="E128" s="141"/>
      <c r="F128" s="136"/>
    </row>
    <row r="129" spans="1:6" ht="37.5" x14ac:dyDescent="0.3">
      <c r="A129" s="139" t="s">
        <v>1067</v>
      </c>
      <c r="B129" s="140" t="s">
        <v>1064</v>
      </c>
      <c r="C129" s="141">
        <v>-696.14</v>
      </c>
      <c r="D129" s="141">
        <v>-696142.18</v>
      </c>
      <c r="E129" s="141"/>
      <c r="F129" s="141"/>
    </row>
    <row r="130" spans="1:6" ht="37.5" x14ac:dyDescent="0.3">
      <c r="A130" s="139" t="s">
        <v>1068</v>
      </c>
      <c r="B130" s="140" t="s">
        <v>1065</v>
      </c>
      <c r="C130" s="141">
        <v>-0.3</v>
      </c>
      <c r="D130" s="141">
        <v>-300</v>
      </c>
      <c r="E130" s="141"/>
      <c r="F130" s="141"/>
    </row>
    <row r="131" spans="1:6" x14ac:dyDescent="0.3">
      <c r="A131" s="139" t="s">
        <v>760</v>
      </c>
      <c r="B131" s="140" t="s">
        <v>1066</v>
      </c>
      <c r="C131" s="141">
        <v>696.44</v>
      </c>
      <c r="D131" s="141">
        <v>696442.18</v>
      </c>
      <c r="E131" s="141"/>
      <c r="F131" s="141"/>
    </row>
    <row r="132" spans="1:6" x14ac:dyDescent="0.3">
      <c r="A132" s="176"/>
      <c r="B132" s="177"/>
      <c r="C132" s="178">
        <f>SUM(C89:C131)</f>
        <v>-15888.859999999999</v>
      </c>
      <c r="D132" s="178">
        <f t="shared" ref="D132:F132" si="2">SUM(D89:D131)</f>
        <v>-15888848.390000001</v>
      </c>
      <c r="E132" s="178">
        <f t="shared" si="2"/>
        <v>-110000</v>
      </c>
      <c r="F132" s="178">
        <f t="shared" si="2"/>
        <v>0</v>
      </c>
    </row>
    <row r="133" spans="1:6" x14ac:dyDescent="0.3">
      <c r="A133" s="176"/>
      <c r="B133" s="177"/>
      <c r="C133" s="178"/>
      <c r="D133" s="178"/>
      <c r="E133" s="179"/>
      <c r="F133" s="179"/>
    </row>
    <row r="134" spans="1:6" x14ac:dyDescent="0.3">
      <c r="A134" s="139" t="s">
        <v>755</v>
      </c>
      <c r="B134" s="41" t="s">
        <v>881</v>
      </c>
      <c r="C134" s="152">
        <v>49.8</v>
      </c>
      <c r="D134" s="152">
        <v>49800</v>
      </c>
      <c r="E134" s="152"/>
      <c r="F134" s="152"/>
    </row>
    <row r="135" spans="1:6" ht="75" x14ac:dyDescent="0.3">
      <c r="A135" s="139" t="s">
        <v>838</v>
      </c>
      <c r="B135" s="140" t="s">
        <v>204</v>
      </c>
      <c r="C135" s="141">
        <v>-32</v>
      </c>
      <c r="D135" s="141">
        <v>-32000</v>
      </c>
      <c r="E135" s="126"/>
      <c r="F135" s="126"/>
    </row>
    <row r="136" spans="1:6" x14ac:dyDescent="0.3">
      <c r="A136" s="139" t="s">
        <v>875</v>
      </c>
      <c r="B136" s="41" t="s">
        <v>885</v>
      </c>
      <c r="C136" s="141">
        <v>-4.45</v>
      </c>
      <c r="D136" s="141">
        <v>-4448</v>
      </c>
      <c r="E136" s="141"/>
      <c r="F136" s="141"/>
    </row>
    <row r="137" spans="1:6" x14ac:dyDescent="0.3">
      <c r="A137" s="176"/>
      <c r="B137" s="180"/>
      <c r="C137" s="187">
        <f>SUM(C134:C136)</f>
        <v>13.349999999999998</v>
      </c>
      <c r="D137" s="187">
        <f t="shared" ref="D137:F137" si="3">SUM(D134:D136)</f>
        <v>13352</v>
      </c>
      <c r="E137" s="187">
        <f t="shared" si="3"/>
        <v>0</v>
      </c>
      <c r="F137" s="187">
        <f t="shared" si="3"/>
        <v>0</v>
      </c>
    </row>
    <row r="138" spans="1:6" x14ac:dyDescent="0.3">
      <c r="A138" s="176"/>
      <c r="B138" s="180"/>
      <c r="C138" s="187"/>
      <c r="D138" s="187"/>
      <c r="E138" s="187"/>
      <c r="F138" s="187"/>
    </row>
    <row r="139" spans="1:6" x14ac:dyDescent="0.3">
      <c r="A139" s="176"/>
      <c r="B139" s="180"/>
      <c r="C139" s="187"/>
      <c r="D139" s="187"/>
      <c r="E139" s="187"/>
      <c r="F139" s="187"/>
    </row>
    <row r="140" spans="1:6" x14ac:dyDescent="0.3">
      <c r="A140" s="176"/>
      <c r="B140" s="180"/>
      <c r="C140" s="187"/>
      <c r="D140" s="187"/>
      <c r="E140" s="187"/>
      <c r="F140" s="187"/>
    </row>
    <row r="141" spans="1:6" x14ac:dyDescent="0.3">
      <c r="A141" s="176"/>
      <c r="B141" s="177"/>
      <c r="C141" s="178"/>
      <c r="D141" s="178"/>
      <c r="E141" s="179"/>
      <c r="F141" s="179"/>
    </row>
    <row r="142" spans="1:6" x14ac:dyDescent="0.3">
      <c r="A142" s="176"/>
      <c r="B142" s="177"/>
      <c r="C142" s="178"/>
      <c r="D142" s="178"/>
      <c r="E142" s="179"/>
      <c r="F142" s="179"/>
    </row>
    <row r="143" spans="1:6" x14ac:dyDescent="0.3">
      <c r="A143" s="139"/>
      <c r="B143" s="140"/>
      <c r="C143" s="152"/>
      <c r="D143" s="152"/>
      <c r="E143" s="152"/>
      <c r="F143" s="152"/>
    </row>
    <row r="144" spans="1:6" x14ac:dyDescent="0.3">
      <c r="A144" s="139"/>
      <c r="B144" s="138"/>
      <c r="C144" s="152"/>
      <c r="D144" s="152"/>
      <c r="E144" s="152"/>
      <c r="F144" s="152"/>
    </row>
    <row r="145" spans="1:6" x14ac:dyDescent="0.3">
      <c r="A145" s="150" t="s">
        <v>682</v>
      </c>
      <c r="B145" s="138" t="s">
        <v>968</v>
      </c>
      <c r="C145" s="152">
        <v>28.44</v>
      </c>
      <c r="D145" s="152">
        <v>28440</v>
      </c>
      <c r="E145" s="182"/>
      <c r="F145" s="182"/>
    </row>
    <row r="146" spans="1:6" x14ac:dyDescent="0.3">
      <c r="A146" s="150" t="s">
        <v>780</v>
      </c>
      <c r="B146" s="41" t="s">
        <v>881</v>
      </c>
      <c r="C146" s="152">
        <v>49.55</v>
      </c>
      <c r="D146" s="152">
        <v>49553.7</v>
      </c>
      <c r="E146" s="182"/>
      <c r="F146" s="182"/>
    </row>
    <row r="147" spans="1:6" x14ac:dyDescent="0.3">
      <c r="A147" s="150" t="s">
        <v>683</v>
      </c>
      <c r="B147" s="140" t="s">
        <v>848</v>
      </c>
      <c r="C147" s="141">
        <v>70.06</v>
      </c>
      <c r="D147" s="141">
        <v>70060</v>
      </c>
      <c r="E147" s="141"/>
      <c r="F147" s="141"/>
    </row>
    <row r="148" spans="1:6" x14ac:dyDescent="0.3">
      <c r="A148" s="185" t="s">
        <v>780</v>
      </c>
      <c r="B148" s="41" t="s">
        <v>881</v>
      </c>
      <c r="C148" s="141">
        <v>112.52</v>
      </c>
      <c r="D148" s="141">
        <v>112517</v>
      </c>
      <c r="E148" s="141"/>
      <c r="F148" s="141"/>
    </row>
    <row r="149" spans="1:6" x14ac:dyDescent="0.3">
      <c r="A149" s="139" t="s">
        <v>780</v>
      </c>
      <c r="B149" s="41"/>
      <c r="C149" s="141">
        <v>85.07</v>
      </c>
      <c r="D149" s="141">
        <v>85058</v>
      </c>
      <c r="E149" s="141"/>
      <c r="F149" s="141"/>
    </row>
    <row r="150" spans="1:6" ht="56.25" x14ac:dyDescent="0.3">
      <c r="A150" s="139" t="s">
        <v>735</v>
      </c>
      <c r="B150" s="140" t="s">
        <v>1018</v>
      </c>
      <c r="C150" s="141">
        <v>97.83</v>
      </c>
      <c r="D150" s="141">
        <v>97830</v>
      </c>
      <c r="E150" s="141"/>
      <c r="F150" s="141"/>
    </row>
    <row r="151" spans="1:6" ht="56.25" x14ac:dyDescent="0.3">
      <c r="A151" s="139" t="s">
        <v>735</v>
      </c>
      <c r="B151" s="140" t="s">
        <v>1018</v>
      </c>
      <c r="C151" s="141">
        <v>-97.83</v>
      </c>
      <c r="D151" s="141">
        <v>-97830</v>
      </c>
      <c r="E151" s="141"/>
      <c r="F151" s="141"/>
    </row>
    <row r="152" spans="1:6" x14ac:dyDescent="0.3">
      <c r="A152" s="176"/>
      <c r="B152" s="177"/>
      <c r="C152" s="178">
        <f>SUM(C143:C151)</f>
        <v>345.64</v>
      </c>
      <c r="D152" s="178">
        <f>SUM(D143:D151)</f>
        <v>345628.7</v>
      </c>
      <c r="E152" s="178">
        <f>SUM(E143:E149)</f>
        <v>0</v>
      </c>
      <c r="F152" s="178">
        <f>SUM(F143:F149)</f>
        <v>0</v>
      </c>
    </row>
    <row r="153" spans="1:6" x14ac:dyDescent="0.3">
      <c r="A153" s="176"/>
      <c r="B153" s="177"/>
      <c r="C153" s="178"/>
      <c r="D153" s="178"/>
      <c r="E153" s="178"/>
      <c r="F153" s="178"/>
    </row>
    <row r="158" spans="1:6" ht="56.25" x14ac:dyDescent="0.3">
      <c r="A158" s="139" t="s">
        <v>908</v>
      </c>
      <c r="B158" s="138" t="s">
        <v>909</v>
      </c>
      <c r="C158" s="141"/>
      <c r="D158" s="141"/>
      <c r="E158" s="141">
        <v>39824733.229999997</v>
      </c>
      <c r="F158" s="141"/>
    </row>
    <row r="159" spans="1:6" ht="37.5" x14ac:dyDescent="0.3">
      <c r="A159" s="139" t="s">
        <v>942</v>
      </c>
      <c r="B159" s="138" t="s">
        <v>943</v>
      </c>
      <c r="C159" s="141"/>
      <c r="D159" s="141"/>
      <c r="E159" s="141">
        <v>1715970</v>
      </c>
      <c r="F159" s="141"/>
    </row>
    <row r="160" spans="1:6" ht="37.5" x14ac:dyDescent="0.3">
      <c r="A160" s="139" t="s">
        <v>944</v>
      </c>
      <c r="B160" s="138" t="s">
        <v>945</v>
      </c>
      <c r="C160" s="141"/>
      <c r="D160" s="141"/>
      <c r="E160" s="141">
        <v>240000</v>
      </c>
      <c r="F160" s="141"/>
    </row>
    <row r="161" spans="1:6" x14ac:dyDescent="0.3">
      <c r="A161" s="139" t="s">
        <v>662</v>
      </c>
      <c r="B161" s="140" t="s">
        <v>970</v>
      </c>
      <c r="C161" s="152">
        <v>-1435.97</v>
      </c>
      <c r="D161" s="152">
        <v>-1435970.32</v>
      </c>
      <c r="E161" s="152"/>
      <c r="F161" s="152"/>
    </row>
    <row r="162" spans="1:6" x14ac:dyDescent="0.3">
      <c r="A162" s="139" t="s">
        <v>756</v>
      </c>
      <c r="B162" s="140" t="s">
        <v>970</v>
      </c>
      <c r="C162" s="152">
        <v>1435.97</v>
      </c>
      <c r="D162" s="152">
        <v>1435970.32</v>
      </c>
      <c r="E162" s="152"/>
      <c r="F162" s="152"/>
    </row>
    <row r="163" spans="1:6" x14ac:dyDescent="0.3">
      <c r="A163" s="139" t="s">
        <v>663</v>
      </c>
      <c r="B163" s="140" t="s">
        <v>850</v>
      </c>
      <c r="C163" s="152">
        <v>-50</v>
      </c>
      <c r="D163" s="152">
        <v>-50000</v>
      </c>
      <c r="E163" s="152"/>
      <c r="F163" s="152"/>
    </row>
    <row r="164" spans="1:6" ht="56.25" x14ac:dyDescent="0.3">
      <c r="A164" s="139" t="s">
        <v>908</v>
      </c>
      <c r="B164" s="138" t="s">
        <v>910</v>
      </c>
      <c r="C164" s="141"/>
      <c r="D164" s="141"/>
      <c r="E164" s="141">
        <v>2096039.17</v>
      </c>
      <c r="F164" s="141"/>
    </row>
    <row r="165" spans="1:6" ht="37.5" x14ac:dyDescent="0.3">
      <c r="A165" s="139" t="s">
        <v>756</v>
      </c>
      <c r="B165" s="138" t="s">
        <v>911</v>
      </c>
      <c r="C165" s="141"/>
      <c r="D165" s="141"/>
      <c r="E165" s="141">
        <v>-2096039.17</v>
      </c>
      <c r="F165" s="141"/>
    </row>
    <row r="166" spans="1:6" ht="37.5" x14ac:dyDescent="0.3">
      <c r="A166" s="139" t="s">
        <v>942</v>
      </c>
      <c r="B166" s="138" t="s">
        <v>954</v>
      </c>
      <c r="C166" s="141"/>
      <c r="D166" s="141"/>
      <c r="E166" s="141">
        <v>944450</v>
      </c>
      <c r="F166" s="141"/>
    </row>
    <row r="167" spans="1:6" ht="37.5" x14ac:dyDescent="0.3">
      <c r="A167" s="139" t="s">
        <v>756</v>
      </c>
      <c r="B167" s="140" t="s">
        <v>957</v>
      </c>
      <c r="C167" s="141"/>
      <c r="D167" s="141"/>
      <c r="E167" s="141">
        <v>-944450</v>
      </c>
      <c r="F167" s="141"/>
    </row>
    <row r="168" spans="1:6" ht="75" x14ac:dyDescent="0.3">
      <c r="A168" s="139" t="s">
        <v>700</v>
      </c>
      <c r="B168" s="140" t="s">
        <v>963</v>
      </c>
      <c r="C168" s="141">
        <v>-517.03</v>
      </c>
      <c r="D168" s="141">
        <v>-517028.22</v>
      </c>
      <c r="E168" s="126"/>
      <c r="F168" s="126"/>
    </row>
    <row r="169" spans="1:6" x14ac:dyDescent="0.3">
      <c r="A169" s="139" t="s">
        <v>658</v>
      </c>
      <c r="B169" s="140" t="s">
        <v>850</v>
      </c>
      <c r="C169" s="141">
        <v>846.58</v>
      </c>
      <c r="D169" s="141">
        <v>846583.4</v>
      </c>
      <c r="E169" s="141"/>
      <c r="F169" s="141"/>
    </row>
    <row r="170" spans="1:6" x14ac:dyDescent="0.3">
      <c r="A170" s="139" t="s">
        <v>658</v>
      </c>
      <c r="B170" s="140" t="s">
        <v>850</v>
      </c>
      <c r="C170" s="141"/>
      <c r="D170" s="141"/>
      <c r="E170" s="141">
        <v>-720000</v>
      </c>
      <c r="F170" s="141"/>
    </row>
    <row r="171" spans="1:6" x14ac:dyDescent="0.3">
      <c r="A171" s="139" t="s">
        <v>653</v>
      </c>
      <c r="B171" s="140" t="s">
        <v>959</v>
      </c>
      <c r="C171" s="141"/>
      <c r="D171" s="141"/>
      <c r="E171" s="141">
        <v>720000</v>
      </c>
      <c r="F171" s="141"/>
    </row>
    <row r="172" spans="1:6" x14ac:dyDescent="0.3">
      <c r="A172" s="139" t="s">
        <v>685</v>
      </c>
      <c r="B172" s="138" t="s">
        <v>850</v>
      </c>
      <c r="C172" s="141">
        <v>-80</v>
      </c>
      <c r="D172" s="141">
        <v>-80000</v>
      </c>
      <c r="E172" s="141"/>
      <c r="F172" s="141"/>
    </row>
    <row r="173" spans="1:6" x14ac:dyDescent="0.3">
      <c r="A173" s="139" t="s">
        <v>685</v>
      </c>
      <c r="B173" s="140" t="s">
        <v>856</v>
      </c>
      <c r="C173" s="141"/>
      <c r="D173" s="141"/>
      <c r="E173" s="141">
        <v>-232031.11</v>
      </c>
      <c r="F173" s="141"/>
    </row>
    <row r="174" spans="1:6" x14ac:dyDescent="0.3">
      <c r="A174" s="139" t="s">
        <v>685</v>
      </c>
      <c r="B174" s="138" t="s">
        <v>864</v>
      </c>
      <c r="C174" s="141">
        <v>80</v>
      </c>
      <c r="D174" s="141">
        <v>80000</v>
      </c>
      <c r="E174" s="141"/>
      <c r="F174" s="141"/>
    </row>
    <row r="175" spans="1:6" x14ac:dyDescent="0.3">
      <c r="A175" s="139" t="s">
        <v>960</v>
      </c>
      <c r="B175" s="41" t="s">
        <v>850</v>
      </c>
      <c r="C175" s="141"/>
      <c r="D175" s="141"/>
      <c r="E175" s="141">
        <v>-224450</v>
      </c>
      <c r="F175" s="141"/>
    </row>
    <row r="176" spans="1:6" x14ac:dyDescent="0.3">
      <c r="A176" s="139" t="s">
        <v>961</v>
      </c>
      <c r="B176" s="41" t="s">
        <v>959</v>
      </c>
      <c r="C176" s="141"/>
      <c r="D176" s="141"/>
      <c r="E176" s="141">
        <v>224450</v>
      </c>
      <c r="F176" s="141"/>
    </row>
    <row r="177" spans="1:6" x14ac:dyDescent="0.3">
      <c r="A177" s="139" t="s">
        <v>960</v>
      </c>
      <c r="B177" s="41" t="s">
        <v>850</v>
      </c>
      <c r="C177" s="141">
        <v>-230</v>
      </c>
      <c r="D177" s="141">
        <v>-230000</v>
      </c>
      <c r="E177" s="141"/>
      <c r="F177" s="141"/>
    </row>
    <row r="178" spans="1:6" x14ac:dyDescent="0.3">
      <c r="A178" s="139" t="s">
        <v>794</v>
      </c>
      <c r="B178" s="135" t="s">
        <v>913</v>
      </c>
      <c r="C178" s="152">
        <v>-25</v>
      </c>
      <c r="D178" s="152">
        <v>-25000</v>
      </c>
      <c r="E178" s="182"/>
      <c r="F178" s="182"/>
    </row>
    <row r="179" spans="1:6" x14ac:dyDescent="0.3">
      <c r="A179" s="150" t="s">
        <v>794</v>
      </c>
      <c r="B179" s="135" t="s">
        <v>913</v>
      </c>
      <c r="C179" s="136">
        <v>-150</v>
      </c>
      <c r="D179" s="136">
        <v>-150000</v>
      </c>
      <c r="E179" s="141"/>
      <c r="F179" s="136"/>
    </row>
    <row r="180" spans="1:6" ht="56.25" x14ac:dyDescent="0.3">
      <c r="A180" s="150" t="s">
        <v>794</v>
      </c>
      <c r="B180" s="135" t="s">
        <v>920</v>
      </c>
      <c r="C180" s="136"/>
      <c r="D180" s="136"/>
      <c r="E180" s="141">
        <v>-250000</v>
      </c>
      <c r="F180" s="136"/>
    </row>
    <row r="181" spans="1:6" x14ac:dyDescent="0.3">
      <c r="A181" s="176"/>
      <c r="B181" s="180"/>
      <c r="C181" s="178">
        <f>SUM(C158:C180)</f>
        <v>-125.44999999999993</v>
      </c>
      <c r="D181" s="178">
        <f>SUM(D158:D180)</f>
        <v>-125444.81999999995</v>
      </c>
      <c r="E181" s="178">
        <f>SUM(E158:E180)</f>
        <v>41298672.119999997</v>
      </c>
      <c r="F181" s="178">
        <f>SUM(F158:F180)</f>
        <v>0</v>
      </c>
    </row>
    <row r="182" spans="1:6" x14ac:dyDescent="0.3">
      <c r="A182" s="176"/>
      <c r="B182" s="180"/>
      <c r="C182" s="178"/>
      <c r="D182" s="178"/>
      <c r="E182" s="178"/>
      <c r="F182" s="178"/>
    </row>
    <row r="183" spans="1:6" x14ac:dyDescent="0.3">
      <c r="A183" s="176"/>
      <c r="B183" s="177"/>
      <c r="C183" s="178"/>
      <c r="D183" s="178"/>
      <c r="E183" s="178"/>
      <c r="F183" s="178"/>
    </row>
    <row r="184" spans="1:6" x14ac:dyDescent="0.3">
      <c r="A184" s="176"/>
      <c r="B184" s="177"/>
      <c r="C184" s="178"/>
      <c r="D184" s="178"/>
      <c r="E184" s="178"/>
      <c r="F184" s="178"/>
    </row>
    <row r="185" spans="1:6" x14ac:dyDescent="0.3">
      <c r="A185" s="176"/>
      <c r="B185" s="177"/>
      <c r="C185" s="178"/>
      <c r="D185" s="178"/>
      <c r="E185" s="178"/>
      <c r="F185" s="178"/>
    </row>
    <row r="186" spans="1:6" x14ac:dyDescent="0.3">
      <c r="A186" s="176"/>
      <c r="B186" s="177"/>
      <c r="C186" s="178"/>
      <c r="D186" s="178"/>
      <c r="E186" s="178"/>
      <c r="F186" s="178"/>
    </row>
    <row r="187" spans="1:6" x14ac:dyDescent="0.3">
      <c r="A187" s="139" t="s">
        <v>839</v>
      </c>
      <c r="B187" s="41" t="s">
        <v>342</v>
      </c>
      <c r="C187" s="141">
        <v>-0.48</v>
      </c>
      <c r="D187" s="141">
        <v>-481.46</v>
      </c>
      <c r="E187" s="126"/>
      <c r="F187" s="126"/>
    </row>
    <row r="188" spans="1:6" x14ac:dyDescent="0.3">
      <c r="A188" s="176"/>
      <c r="B188" s="180"/>
      <c r="C188" s="178">
        <f>SUM(C187:C187)</f>
        <v>-0.48</v>
      </c>
      <c r="D188" s="178">
        <f>SUM(D187:D187)</f>
        <v>-481.46</v>
      </c>
      <c r="E188" s="178">
        <f>SUM(E187:E187)</f>
        <v>0</v>
      </c>
      <c r="F188" s="178">
        <f>SUM(F187:F187)</f>
        <v>0</v>
      </c>
    </row>
    <row r="189" spans="1:6" x14ac:dyDescent="0.3">
      <c r="A189" s="176"/>
      <c r="B189" s="180"/>
      <c r="C189" s="178"/>
      <c r="D189" s="178"/>
      <c r="E189" s="178"/>
      <c r="F189" s="178"/>
    </row>
    <row r="190" spans="1:6" x14ac:dyDescent="0.3">
      <c r="A190" s="176"/>
      <c r="B190" s="180"/>
      <c r="C190" s="178"/>
      <c r="D190" s="178"/>
      <c r="E190" s="178"/>
      <c r="F190" s="178"/>
    </row>
    <row r="191" spans="1:6" x14ac:dyDescent="0.3">
      <c r="A191" s="176"/>
      <c r="B191" s="180"/>
      <c r="C191" s="178"/>
      <c r="D191" s="178"/>
      <c r="E191" s="178"/>
      <c r="F191" s="178"/>
    </row>
    <row r="192" spans="1:6" x14ac:dyDescent="0.3">
      <c r="A192" s="176"/>
      <c r="B192" s="180"/>
      <c r="C192" s="178"/>
      <c r="D192" s="178"/>
      <c r="E192" s="178"/>
      <c r="F192" s="178"/>
    </row>
    <row r="198" spans="1:6" ht="56.25" x14ac:dyDescent="0.3">
      <c r="A198" s="139" t="s">
        <v>815</v>
      </c>
      <c r="B198" s="146" t="s">
        <v>816</v>
      </c>
      <c r="C198" s="141"/>
      <c r="D198" s="141"/>
      <c r="E198" s="141">
        <v>1768607.36</v>
      </c>
      <c r="F198" s="141"/>
    </row>
    <row r="199" spans="1:6" ht="56.25" x14ac:dyDescent="0.3">
      <c r="A199" s="139" t="s">
        <v>820</v>
      </c>
      <c r="B199" s="146" t="s">
        <v>817</v>
      </c>
      <c r="C199" s="141"/>
      <c r="D199" s="141"/>
      <c r="E199" s="141">
        <v>413000</v>
      </c>
      <c r="F199" s="141"/>
    </row>
    <row r="200" spans="1:6" ht="56.25" x14ac:dyDescent="0.3">
      <c r="A200" s="139" t="s">
        <v>818</v>
      </c>
      <c r="B200" s="146" t="s">
        <v>824</v>
      </c>
      <c r="C200" s="141"/>
      <c r="D200" s="141"/>
      <c r="E200" s="141">
        <v>1098607.24</v>
      </c>
      <c r="F200" s="141"/>
    </row>
    <row r="201" spans="1:6" ht="56.25" x14ac:dyDescent="0.3">
      <c r="A201" s="139" t="s">
        <v>819</v>
      </c>
      <c r="B201" s="146" t="s">
        <v>825</v>
      </c>
      <c r="C201" s="141"/>
      <c r="D201" s="141"/>
      <c r="E201" s="141">
        <v>218000</v>
      </c>
      <c r="F201" s="141"/>
    </row>
    <row r="202" spans="1:6" ht="37.5" x14ac:dyDescent="0.3">
      <c r="A202" s="139" t="s">
        <v>946</v>
      </c>
      <c r="B202" s="138" t="s">
        <v>947</v>
      </c>
      <c r="C202" s="141"/>
      <c r="D202" s="141"/>
      <c r="E202" s="141">
        <v>2080591</v>
      </c>
      <c r="F202" s="141"/>
    </row>
    <row r="203" spans="1:6" ht="37.5" x14ac:dyDescent="0.3">
      <c r="A203" s="139" t="s">
        <v>948</v>
      </c>
      <c r="B203" s="138" t="s">
        <v>949</v>
      </c>
      <c r="C203" s="141"/>
      <c r="D203" s="141"/>
      <c r="E203" s="141">
        <v>255000</v>
      </c>
      <c r="F203" s="141"/>
    </row>
    <row r="204" spans="1:6" x14ac:dyDescent="0.3">
      <c r="A204" s="139"/>
      <c r="B204" s="140"/>
      <c r="C204" s="141"/>
      <c r="D204" s="141"/>
      <c r="E204" s="141"/>
      <c r="F204" s="141"/>
    </row>
    <row r="205" spans="1:6" ht="37.5" x14ac:dyDescent="0.3">
      <c r="A205" s="139" t="s">
        <v>914</v>
      </c>
      <c r="B205" s="140" t="s">
        <v>916</v>
      </c>
      <c r="C205" s="141"/>
      <c r="D205" s="141"/>
      <c r="E205" s="141">
        <v>929592.08</v>
      </c>
      <c r="F205" s="141"/>
    </row>
    <row r="206" spans="1:6" ht="56.25" x14ac:dyDescent="0.3">
      <c r="A206" s="139" t="s">
        <v>915</v>
      </c>
      <c r="B206" s="140" t="s">
        <v>917</v>
      </c>
      <c r="C206" s="141"/>
      <c r="D206" s="141"/>
      <c r="E206" s="141">
        <v>140500</v>
      </c>
      <c r="F206" s="141"/>
    </row>
    <row r="207" spans="1:6" x14ac:dyDescent="0.3">
      <c r="A207" s="139"/>
      <c r="B207" s="173"/>
      <c r="C207" s="141"/>
      <c r="D207" s="141"/>
      <c r="E207" s="141"/>
      <c r="F207" s="141"/>
    </row>
    <row r="208" spans="1:6" ht="37.5" x14ac:dyDescent="0.3">
      <c r="A208" s="139" t="s">
        <v>716</v>
      </c>
      <c r="B208" s="140" t="s">
        <v>814</v>
      </c>
      <c r="C208" s="141"/>
      <c r="D208" s="141"/>
      <c r="E208" s="141">
        <v>-2562592.2200000002</v>
      </c>
      <c r="F208" s="141"/>
    </row>
    <row r="209" spans="1:6" x14ac:dyDescent="0.3">
      <c r="A209" s="139"/>
      <c r="B209" s="140"/>
      <c r="C209" s="141"/>
      <c r="D209" s="141"/>
      <c r="E209" s="141"/>
      <c r="F209" s="141"/>
    </row>
    <row r="210" spans="1:6" x14ac:dyDescent="0.3">
      <c r="A210" s="139" t="s">
        <v>844</v>
      </c>
      <c r="B210" s="140" t="s">
        <v>846</v>
      </c>
      <c r="C210" s="141"/>
      <c r="D210" s="141"/>
      <c r="E210" s="141">
        <v>100000</v>
      </c>
      <c r="F210" s="141"/>
    </row>
    <row r="211" spans="1:6" x14ac:dyDescent="0.3">
      <c r="A211" s="139" t="s">
        <v>845</v>
      </c>
      <c r="B211" s="140" t="s">
        <v>847</v>
      </c>
      <c r="C211" s="141"/>
      <c r="D211" s="141"/>
      <c r="E211" s="141">
        <v>-100000</v>
      </c>
      <c r="F211" s="141"/>
    </row>
    <row r="212" spans="1:6" ht="37.5" x14ac:dyDescent="0.3">
      <c r="A212" s="139" t="s">
        <v>645</v>
      </c>
      <c r="B212" s="140" t="s">
        <v>868</v>
      </c>
      <c r="C212" s="141">
        <v>-67</v>
      </c>
      <c r="D212" s="141">
        <v>-67000</v>
      </c>
      <c r="E212" s="141"/>
      <c r="F212" s="141"/>
    </row>
    <row r="213" spans="1:6" ht="37.5" x14ac:dyDescent="0.3">
      <c r="A213" s="139" t="s">
        <v>946</v>
      </c>
      <c r="B213" s="138" t="s">
        <v>955</v>
      </c>
      <c r="C213" s="141"/>
      <c r="D213" s="141"/>
      <c r="E213" s="141">
        <v>1145133</v>
      </c>
      <c r="F213" s="141"/>
    </row>
    <row r="214" spans="1:6" ht="37.5" x14ac:dyDescent="0.3">
      <c r="A214" s="139" t="s">
        <v>645</v>
      </c>
      <c r="B214" s="140" t="s">
        <v>958</v>
      </c>
      <c r="C214" s="141"/>
      <c r="D214" s="141"/>
      <c r="E214" s="141">
        <v>-1629024.47</v>
      </c>
      <c r="F214" s="141"/>
    </row>
    <row r="215" spans="1:6" x14ac:dyDescent="0.3">
      <c r="A215" s="139" t="s">
        <v>812</v>
      </c>
      <c r="B215" s="140"/>
      <c r="C215" s="141">
        <v>-180</v>
      </c>
      <c r="D215" s="141">
        <v>-180000</v>
      </c>
      <c r="E215" s="141"/>
      <c r="F215" s="141"/>
    </row>
    <row r="216" spans="1:6" x14ac:dyDescent="0.3">
      <c r="A216" s="139" t="s">
        <v>1045</v>
      </c>
      <c r="B216" s="140"/>
      <c r="C216" s="141">
        <v>-14</v>
      </c>
      <c r="D216" s="141">
        <v>-14000</v>
      </c>
      <c r="E216" s="141"/>
      <c r="F216" s="141"/>
    </row>
    <row r="217" spans="1:6" x14ac:dyDescent="0.3">
      <c r="A217" s="139" t="s">
        <v>548</v>
      </c>
      <c r="B217" s="140" t="s">
        <v>941</v>
      </c>
      <c r="C217" s="152">
        <v>122.97</v>
      </c>
      <c r="D217" s="152">
        <v>122966.88</v>
      </c>
      <c r="E217" s="152"/>
      <c r="F217" s="152"/>
    </row>
    <row r="218" spans="1:6" x14ac:dyDescent="0.3">
      <c r="A218" s="139" t="s">
        <v>798</v>
      </c>
      <c r="B218" s="181" t="s">
        <v>886</v>
      </c>
      <c r="C218" s="152">
        <v>-32.630000000000003</v>
      </c>
      <c r="D218" s="152">
        <v>-32626.880000000001</v>
      </c>
      <c r="E218" s="152"/>
      <c r="F218" s="152"/>
    </row>
    <row r="219" spans="1:6" ht="56.25" x14ac:dyDescent="0.3">
      <c r="A219" s="139" t="s">
        <v>821</v>
      </c>
      <c r="B219" s="146" t="s">
        <v>823</v>
      </c>
      <c r="C219" s="141"/>
      <c r="D219" s="141">
        <v>0</v>
      </c>
      <c r="E219" s="141">
        <v>936000</v>
      </c>
      <c r="F219" s="141"/>
    </row>
    <row r="220" spans="1:6" ht="56.25" x14ac:dyDescent="0.3">
      <c r="A220" s="139" t="s">
        <v>822</v>
      </c>
      <c r="B220" s="146" t="s">
        <v>824</v>
      </c>
      <c r="C220" s="141"/>
      <c r="D220" s="141"/>
      <c r="E220" s="141">
        <v>565000</v>
      </c>
      <c r="F220" s="141"/>
    </row>
    <row r="221" spans="1:6" ht="37.5" x14ac:dyDescent="0.3">
      <c r="A221" s="139" t="s">
        <v>548</v>
      </c>
      <c r="B221" s="140" t="s">
        <v>826</v>
      </c>
      <c r="C221" s="141"/>
      <c r="D221" s="141"/>
      <c r="E221" s="141">
        <v>-1501000</v>
      </c>
      <c r="F221" s="141"/>
    </row>
    <row r="222" spans="1:6" x14ac:dyDescent="0.3">
      <c r="A222" s="139" t="s">
        <v>841</v>
      </c>
      <c r="B222" s="181" t="s">
        <v>644</v>
      </c>
      <c r="C222" s="141">
        <v>-150</v>
      </c>
      <c r="D222" s="141">
        <v>-150000</v>
      </c>
      <c r="E222" s="126"/>
      <c r="F222" s="126"/>
    </row>
    <row r="223" spans="1:6" x14ac:dyDescent="0.3">
      <c r="A223" s="139" t="s">
        <v>686</v>
      </c>
      <c r="B223" s="138" t="s">
        <v>644</v>
      </c>
      <c r="C223" s="141">
        <v>80</v>
      </c>
      <c r="D223" s="141">
        <v>80000</v>
      </c>
      <c r="E223" s="141"/>
      <c r="F223" s="141"/>
    </row>
    <row r="224" spans="1:6" x14ac:dyDescent="0.3">
      <c r="A224" s="139" t="s">
        <v>686</v>
      </c>
      <c r="B224" s="140" t="s">
        <v>855</v>
      </c>
      <c r="C224" s="141"/>
      <c r="D224" s="141"/>
      <c r="E224" s="141">
        <v>-605700</v>
      </c>
      <c r="F224" s="141"/>
    </row>
    <row r="225" spans="1:6" x14ac:dyDescent="0.3">
      <c r="A225" s="139" t="s">
        <v>687</v>
      </c>
      <c r="B225" s="140" t="s">
        <v>857</v>
      </c>
      <c r="C225" s="141"/>
      <c r="D225" s="141"/>
      <c r="E225" s="141">
        <v>-140000</v>
      </c>
      <c r="F225" s="141"/>
    </row>
    <row r="226" spans="1:6" ht="56.25" x14ac:dyDescent="0.3">
      <c r="A226" s="139" t="s">
        <v>860</v>
      </c>
      <c r="B226" s="173" t="s">
        <v>862</v>
      </c>
      <c r="C226" s="141">
        <v>-98.21</v>
      </c>
      <c r="D226" s="141">
        <v>-98205.77</v>
      </c>
      <c r="E226" s="141"/>
      <c r="F226" s="141"/>
    </row>
    <row r="227" spans="1:6" ht="37.5" x14ac:dyDescent="0.3">
      <c r="A227" s="139" t="s">
        <v>686</v>
      </c>
      <c r="B227" s="138" t="s">
        <v>863</v>
      </c>
      <c r="C227" s="141">
        <v>18.21</v>
      </c>
      <c r="D227" s="141">
        <v>18205.77</v>
      </c>
      <c r="E227" s="141"/>
      <c r="F227" s="141"/>
    </row>
    <row r="228" spans="1:6" x14ac:dyDescent="0.3">
      <c r="A228" s="139" t="s">
        <v>876</v>
      </c>
      <c r="B228" s="41" t="s">
        <v>644</v>
      </c>
      <c r="C228" s="141">
        <v>-574.78</v>
      </c>
      <c r="D228" s="141">
        <v>-574782.1</v>
      </c>
      <c r="E228" s="141"/>
      <c r="F228" s="141"/>
    </row>
    <row r="229" spans="1:6" ht="37.5" x14ac:dyDescent="0.3">
      <c r="A229" s="139" t="s">
        <v>877</v>
      </c>
      <c r="B229" s="41" t="s">
        <v>239</v>
      </c>
      <c r="C229" s="141">
        <v>42</v>
      </c>
      <c r="D229" s="141">
        <v>42000</v>
      </c>
      <c r="E229" s="141"/>
      <c r="F229" s="141"/>
    </row>
    <row r="230" spans="1:6" x14ac:dyDescent="0.3">
      <c r="A230" s="139" t="s">
        <v>878</v>
      </c>
      <c r="B230" s="41" t="s">
        <v>886</v>
      </c>
      <c r="C230" s="141">
        <v>600</v>
      </c>
      <c r="D230" s="141">
        <v>600000</v>
      </c>
      <c r="E230" s="141"/>
      <c r="F230" s="141"/>
    </row>
    <row r="231" spans="1:6" x14ac:dyDescent="0.3">
      <c r="A231" s="139" t="s">
        <v>880</v>
      </c>
      <c r="B231" s="41" t="s">
        <v>888</v>
      </c>
      <c r="C231" s="141">
        <v>15.44</v>
      </c>
      <c r="D231" s="141">
        <v>15436.1</v>
      </c>
      <c r="E231" s="141"/>
      <c r="F231" s="141"/>
    </row>
    <row r="232" spans="1:6" x14ac:dyDescent="0.3">
      <c r="A232" s="139" t="s">
        <v>804</v>
      </c>
      <c r="B232" s="138" t="s">
        <v>644</v>
      </c>
      <c r="C232" s="141">
        <v>10</v>
      </c>
      <c r="D232" s="141">
        <v>10000</v>
      </c>
      <c r="E232" s="126"/>
      <c r="F232" s="126"/>
    </row>
    <row r="233" spans="1:6" ht="37.5" x14ac:dyDescent="0.3">
      <c r="A233" s="139" t="s">
        <v>1041</v>
      </c>
      <c r="B233" s="41" t="s">
        <v>277</v>
      </c>
      <c r="C233" s="141">
        <v>230</v>
      </c>
      <c r="D233" s="141">
        <v>230000</v>
      </c>
      <c r="E233" s="141"/>
      <c r="F233" s="141"/>
    </row>
    <row r="234" spans="1:6" x14ac:dyDescent="0.3">
      <c r="A234" s="139" t="s">
        <v>795</v>
      </c>
      <c r="B234" s="41" t="s">
        <v>279</v>
      </c>
      <c r="C234" s="152">
        <v>-10</v>
      </c>
      <c r="D234" s="152">
        <v>-10000</v>
      </c>
      <c r="E234" s="182"/>
      <c r="F234" s="182"/>
    </row>
    <row r="235" spans="1:6" x14ac:dyDescent="0.3">
      <c r="A235" s="139" t="s">
        <v>796</v>
      </c>
      <c r="B235" s="138" t="s">
        <v>644</v>
      </c>
      <c r="C235" s="152">
        <v>10</v>
      </c>
      <c r="D235" s="152">
        <v>10000</v>
      </c>
      <c r="E235" s="152"/>
      <c r="F235" s="152"/>
    </row>
    <row r="236" spans="1:6" x14ac:dyDescent="0.3">
      <c r="A236" s="150" t="s">
        <v>796</v>
      </c>
      <c r="B236" s="135" t="s">
        <v>644</v>
      </c>
      <c r="C236" s="136">
        <v>100</v>
      </c>
      <c r="D236" s="136">
        <v>100000</v>
      </c>
      <c r="E236" s="141"/>
      <c r="F236" s="136"/>
    </row>
    <row r="237" spans="1:6" x14ac:dyDescent="0.3">
      <c r="A237" s="150" t="s">
        <v>912</v>
      </c>
      <c r="B237" s="135" t="s">
        <v>886</v>
      </c>
      <c r="C237" s="136">
        <v>50</v>
      </c>
      <c r="D237" s="136">
        <v>50000</v>
      </c>
      <c r="E237" s="141"/>
      <c r="F237" s="136"/>
    </row>
    <row r="238" spans="1:6" ht="56.25" x14ac:dyDescent="0.3">
      <c r="A238" s="139" t="s">
        <v>914</v>
      </c>
      <c r="B238" s="140" t="s">
        <v>918</v>
      </c>
      <c r="C238" s="136"/>
      <c r="D238" s="136"/>
      <c r="E238" s="141">
        <v>470000</v>
      </c>
      <c r="F238" s="136"/>
    </row>
    <row r="239" spans="1:6" ht="56.25" x14ac:dyDescent="0.3">
      <c r="A239" s="150" t="s">
        <v>796</v>
      </c>
      <c r="B239" s="135" t="s">
        <v>919</v>
      </c>
      <c r="C239" s="136"/>
      <c r="D239" s="136"/>
      <c r="E239" s="141">
        <v>-220000</v>
      </c>
      <c r="F239" s="136"/>
    </row>
    <row r="240" spans="1:6" x14ac:dyDescent="0.3">
      <c r="A240" s="150" t="s">
        <v>796</v>
      </c>
      <c r="B240" s="135" t="s">
        <v>644</v>
      </c>
      <c r="C240" s="136">
        <v>40</v>
      </c>
      <c r="D240" s="136">
        <v>40000</v>
      </c>
      <c r="E240" s="141"/>
      <c r="F240" s="136"/>
    </row>
    <row r="241" spans="1:6" ht="21" customHeight="1" x14ac:dyDescent="0.3">
      <c r="A241" s="139" t="s">
        <v>1074</v>
      </c>
      <c r="B241" s="140" t="s">
        <v>851</v>
      </c>
      <c r="C241" s="141"/>
      <c r="D241" s="141"/>
      <c r="E241" s="141">
        <v>2000000</v>
      </c>
      <c r="F241" s="141"/>
    </row>
    <row r="242" spans="1:6" ht="21" customHeight="1" x14ac:dyDescent="0.3">
      <c r="A242" s="139" t="s">
        <v>1075</v>
      </c>
      <c r="B242" s="140" t="s">
        <v>852</v>
      </c>
      <c r="C242" s="141"/>
      <c r="D242" s="141"/>
      <c r="E242" s="141">
        <v>273000</v>
      </c>
      <c r="F242" s="141"/>
    </row>
    <row r="243" spans="1:6" ht="21" customHeight="1" x14ac:dyDescent="0.3">
      <c r="A243" s="176" t="s">
        <v>1074</v>
      </c>
      <c r="B243" s="140" t="s">
        <v>853</v>
      </c>
      <c r="C243" s="141"/>
      <c r="D243" s="141"/>
      <c r="E243" s="141">
        <v>1087731.1100000001</v>
      </c>
      <c r="F243" s="141"/>
    </row>
    <row r="244" spans="1:6" ht="21" customHeight="1" x14ac:dyDescent="0.3">
      <c r="A244" s="190"/>
      <c r="B244" s="191"/>
      <c r="C244" s="186">
        <f>SUM(C198:C243)</f>
        <v>192.00000000000006</v>
      </c>
      <c r="D244" s="186">
        <f t="shared" ref="D244:F244" si="4">SUM(D198:D243)</f>
        <v>191994.00000000003</v>
      </c>
      <c r="E244" s="186">
        <f t="shared" si="4"/>
        <v>6722445.1000000015</v>
      </c>
      <c r="F244" s="186">
        <f t="shared" si="4"/>
        <v>0</v>
      </c>
    </row>
    <row r="245" spans="1:6" x14ac:dyDescent="0.3">
      <c r="A245" s="190"/>
      <c r="B245" s="191"/>
      <c r="C245" s="186"/>
      <c r="D245" s="186"/>
      <c r="E245" s="178"/>
      <c r="F245" s="186"/>
    </row>
    <row r="246" spans="1:6" x14ac:dyDescent="0.3">
      <c r="A246" s="190"/>
      <c r="B246" s="191"/>
      <c r="C246" s="186"/>
      <c r="D246" s="186"/>
      <c r="E246" s="178"/>
      <c r="F246" s="186"/>
    </row>
    <row r="247" spans="1:6" x14ac:dyDescent="0.3">
      <c r="A247" s="190"/>
      <c r="B247" s="191"/>
      <c r="C247" s="186"/>
      <c r="D247" s="186"/>
      <c r="E247" s="178"/>
      <c r="F247" s="186"/>
    </row>
    <row r="248" spans="1:6" x14ac:dyDescent="0.3">
      <c r="A248" s="176"/>
      <c r="B248" s="184"/>
      <c r="C248" s="178"/>
      <c r="D248" s="178"/>
      <c r="E248" s="178"/>
      <c r="F248" s="178"/>
    </row>
    <row r="249" spans="1:6" x14ac:dyDescent="0.3">
      <c r="A249" s="176"/>
      <c r="B249" s="184"/>
      <c r="C249" s="178"/>
      <c r="D249" s="178"/>
      <c r="E249" s="178"/>
      <c r="F249" s="178"/>
    </row>
    <row r="250" spans="1:6" x14ac:dyDescent="0.3">
      <c r="A250" s="139" t="s">
        <v>840</v>
      </c>
      <c r="B250" s="181" t="s">
        <v>574</v>
      </c>
      <c r="C250" s="141">
        <v>-123.15</v>
      </c>
      <c r="D250" s="141">
        <v>-123153.72</v>
      </c>
      <c r="E250" s="126"/>
      <c r="F250" s="126"/>
    </row>
    <row r="258" spans="1:6" x14ac:dyDescent="0.3">
      <c r="A258" s="139"/>
      <c r="B258" s="138"/>
      <c r="C258" s="152"/>
      <c r="D258" s="152"/>
      <c r="E258" s="152"/>
      <c r="F258" s="152"/>
    </row>
    <row r="259" spans="1:6" x14ac:dyDescent="0.3">
      <c r="A259" s="139"/>
      <c r="B259" s="138"/>
      <c r="C259" s="152"/>
      <c r="D259" s="152"/>
      <c r="E259" s="152"/>
      <c r="F259" s="152"/>
    </row>
    <row r="260" spans="1:6" x14ac:dyDescent="0.3">
      <c r="A260" s="139"/>
      <c r="B260" s="138"/>
      <c r="C260" s="141"/>
      <c r="D260" s="141"/>
      <c r="E260" s="141"/>
      <c r="F260" s="141"/>
    </row>
    <row r="261" spans="1:6" x14ac:dyDescent="0.3">
      <c r="A261" s="139"/>
      <c r="B261" s="138"/>
      <c r="C261" s="141"/>
      <c r="D261" s="141"/>
      <c r="E261" s="141"/>
      <c r="F261" s="141"/>
    </row>
    <row r="262" spans="1:6" x14ac:dyDescent="0.3">
      <c r="A262" s="139"/>
      <c r="B262" s="138"/>
      <c r="C262" s="141"/>
      <c r="D262" s="141"/>
      <c r="E262" s="141"/>
      <c r="F262" s="141"/>
    </row>
    <row r="263" spans="1:6" x14ac:dyDescent="0.3">
      <c r="A263" s="139"/>
      <c r="B263" s="138"/>
      <c r="C263" s="141"/>
      <c r="D263" s="141"/>
      <c r="E263" s="141"/>
      <c r="F263" s="141"/>
    </row>
    <row r="264" spans="1:6" x14ac:dyDescent="0.3">
      <c r="A264" s="139" t="s">
        <v>604</v>
      </c>
      <c r="B264" s="138" t="s">
        <v>1028</v>
      </c>
      <c r="C264" s="152">
        <v>23.05</v>
      </c>
      <c r="D264" s="152">
        <v>23050.15</v>
      </c>
      <c r="E264" s="152"/>
      <c r="F264" s="152"/>
    </row>
    <row r="265" spans="1:6" x14ac:dyDescent="0.3">
      <c r="A265" s="139" t="s">
        <v>604</v>
      </c>
      <c r="B265" s="41" t="s">
        <v>881</v>
      </c>
      <c r="C265" s="152">
        <v>11.48</v>
      </c>
      <c r="D265" s="152">
        <v>11477.07</v>
      </c>
      <c r="E265" s="152"/>
      <c r="F265" s="152"/>
    </row>
    <row r="266" spans="1:6" ht="37.5" x14ac:dyDescent="0.3">
      <c r="A266" s="139" t="s">
        <v>550</v>
      </c>
      <c r="B266" s="138" t="s">
        <v>975</v>
      </c>
      <c r="C266" s="152">
        <v>-533.02</v>
      </c>
      <c r="D266" s="152">
        <v>-533017.15</v>
      </c>
      <c r="E266" s="152"/>
      <c r="F266" s="152"/>
    </row>
    <row r="267" spans="1:6" ht="37.5" x14ac:dyDescent="0.3">
      <c r="A267" s="139" t="s">
        <v>761</v>
      </c>
      <c r="B267" s="138" t="s">
        <v>976</v>
      </c>
      <c r="C267" s="152">
        <v>-608.54999999999995</v>
      </c>
      <c r="D267" s="152">
        <v>-608552</v>
      </c>
      <c r="E267" s="152"/>
      <c r="F267" s="152"/>
    </row>
    <row r="268" spans="1:6" ht="37.5" x14ac:dyDescent="0.3">
      <c r="A268" s="139" t="s">
        <v>673</v>
      </c>
      <c r="B268" s="138" t="s">
        <v>977</v>
      </c>
      <c r="C268" s="152">
        <v>-1.57</v>
      </c>
      <c r="D268" s="152">
        <v>-1571.82</v>
      </c>
      <c r="E268" s="152"/>
      <c r="F268" s="152"/>
    </row>
    <row r="269" spans="1:6" x14ac:dyDescent="0.3">
      <c r="A269" s="139" t="s">
        <v>762</v>
      </c>
      <c r="B269" s="138" t="s">
        <v>699</v>
      </c>
      <c r="C269" s="152">
        <v>1.57</v>
      </c>
      <c r="D269" s="152">
        <v>1571.82</v>
      </c>
      <c r="E269" s="152"/>
      <c r="F269" s="152"/>
    </row>
    <row r="270" spans="1:6" x14ac:dyDescent="0.3">
      <c r="A270" s="139" t="s">
        <v>673</v>
      </c>
      <c r="B270" s="138" t="s">
        <v>904</v>
      </c>
      <c r="C270" s="141">
        <v>3079</v>
      </c>
      <c r="D270" s="141">
        <v>3079000</v>
      </c>
      <c r="E270" s="141"/>
      <c r="F270" s="141"/>
    </row>
    <row r="271" spans="1:6" x14ac:dyDescent="0.3">
      <c r="A271" s="139" t="s">
        <v>905</v>
      </c>
      <c r="B271" s="138" t="s">
        <v>906</v>
      </c>
      <c r="C271" s="141">
        <v>-3079</v>
      </c>
      <c r="D271" s="141">
        <v>-3079000</v>
      </c>
      <c r="E271" s="141"/>
      <c r="F271" s="141"/>
    </row>
    <row r="272" spans="1:6" x14ac:dyDescent="0.3">
      <c r="C272" s="120">
        <f>SUM(C258:C271)</f>
        <v>-1107.04</v>
      </c>
      <c r="D272" s="120">
        <f t="shared" ref="D272:F272" si="5">SUM(D258:D271)</f>
        <v>-1107041.9300000002</v>
      </c>
      <c r="E272" s="120">
        <f t="shared" si="5"/>
        <v>0</v>
      </c>
      <c r="F272" s="120">
        <f t="shared" si="5"/>
        <v>0</v>
      </c>
    </row>
    <row r="281" spans="1:6" x14ac:dyDescent="0.3">
      <c r="A281" s="139"/>
      <c r="B281" s="138"/>
      <c r="C281" s="152"/>
      <c r="D281" s="152"/>
      <c r="E281" s="152"/>
      <c r="F281" s="152"/>
    </row>
    <row r="282" spans="1:6" x14ac:dyDescent="0.3">
      <c r="A282" s="139"/>
      <c r="B282" s="138"/>
      <c r="C282" s="152"/>
      <c r="D282" s="152"/>
      <c r="E282" s="152"/>
      <c r="F282" s="152"/>
    </row>
    <row r="283" spans="1:6" x14ac:dyDescent="0.3">
      <c r="A283" s="139"/>
      <c r="B283" s="138"/>
      <c r="C283" s="152"/>
      <c r="D283" s="152"/>
      <c r="E283" s="152"/>
      <c r="F283" s="152"/>
    </row>
    <row r="284" spans="1:6" x14ac:dyDescent="0.3">
      <c r="A284" s="139"/>
      <c r="B284" s="138"/>
      <c r="C284" s="141"/>
      <c r="D284" s="141"/>
      <c r="E284" s="141"/>
      <c r="F284" s="141"/>
    </row>
    <row r="285" spans="1:6" x14ac:dyDescent="0.3">
      <c r="A285" s="139"/>
      <c r="B285" s="138"/>
      <c r="C285" s="141"/>
      <c r="D285" s="141"/>
      <c r="E285" s="141"/>
      <c r="F285" s="141"/>
    </row>
    <row r="286" spans="1:6" x14ac:dyDescent="0.3">
      <c r="A286" s="139" t="s">
        <v>554</v>
      </c>
      <c r="B286" s="138" t="s">
        <v>978</v>
      </c>
      <c r="C286" s="152">
        <v>35.340000000000003</v>
      </c>
      <c r="D286" s="152">
        <v>35336</v>
      </c>
      <c r="E286" s="152"/>
      <c r="F286" s="152"/>
    </row>
    <row r="287" spans="1:6" ht="37.5" x14ac:dyDescent="0.3">
      <c r="A287" s="139" t="s">
        <v>551</v>
      </c>
      <c r="B287" s="138" t="s">
        <v>979</v>
      </c>
      <c r="C287" s="152">
        <v>1224.4000000000001</v>
      </c>
      <c r="D287" s="152">
        <v>1224404</v>
      </c>
      <c r="E287" s="152"/>
      <c r="F287" s="152"/>
    </row>
    <row r="288" spans="1:6" x14ac:dyDescent="0.3">
      <c r="A288" s="139" t="s">
        <v>763</v>
      </c>
      <c r="B288" s="138" t="s">
        <v>980</v>
      </c>
      <c r="C288" s="152">
        <v>-200.09</v>
      </c>
      <c r="D288" s="152">
        <v>-200094</v>
      </c>
      <c r="E288" s="152"/>
      <c r="F288" s="152"/>
    </row>
    <row r="289" spans="1:6" ht="37.5" x14ac:dyDescent="0.3">
      <c r="A289" s="139" t="s">
        <v>674</v>
      </c>
      <c r="B289" s="138" t="s">
        <v>981</v>
      </c>
      <c r="C289" s="152">
        <v>-7.6</v>
      </c>
      <c r="D289" s="152">
        <v>-7600</v>
      </c>
      <c r="E289" s="152"/>
      <c r="F289" s="152"/>
    </row>
    <row r="290" spans="1:6" x14ac:dyDescent="0.3">
      <c r="A290" s="139" t="s">
        <v>675</v>
      </c>
      <c r="B290" s="138" t="s">
        <v>982</v>
      </c>
      <c r="C290" s="152">
        <v>7.6</v>
      </c>
      <c r="D290" s="152">
        <v>7600</v>
      </c>
      <c r="E290" s="152"/>
      <c r="F290" s="152"/>
    </row>
    <row r="291" spans="1:6" ht="37.5" x14ac:dyDescent="0.3">
      <c r="A291" s="139" t="s">
        <v>605</v>
      </c>
      <c r="B291" s="138" t="s">
        <v>974</v>
      </c>
      <c r="C291" s="152">
        <v>-343.01</v>
      </c>
      <c r="D291" s="152">
        <v>-343014</v>
      </c>
      <c r="E291" s="152"/>
      <c r="F291" s="152"/>
    </row>
    <row r="292" spans="1:6" ht="37.5" x14ac:dyDescent="0.3">
      <c r="A292" s="139" t="s">
        <v>606</v>
      </c>
      <c r="B292" s="138" t="s">
        <v>974</v>
      </c>
      <c r="C292" s="152">
        <v>343.01</v>
      </c>
      <c r="D292" s="152">
        <v>343014</v>
      </c>
      <c r="E292" s="152"/>
      <c r="F292" s="152"/>
    </row>
    <row r="293" spans="1:6" x14ac:dyDescent="0.3">
      <c r="A293" s="139" t="s">
        <v>674</v>
      </c>
      <c r="B293" s="138" t="s">
        <v>904</v>
      </c>
      <c r="C293" s="141">
        <v>7949</v>
      </c>
      <c r="D293" s="141">
        <v>7949000</v>
      </c>
      <c r="E293" s="141"/>
      <c r="F293" s="141"/>
    </row>
    <row r="294" spans="1:6" x14ac:dyDescent="0.3">
      <c r="A294" s="139" t="s">
        <v>907</v>
      </c>
      <c r="B294" s="138" t="s">
        <v>906</v>
      </c>
      <c r="C294" s="141">
        <v>-7949</v>
      </c>
      <c r="D294" s="141">
        <v>-7949000</v>
      </c>
      <c r="E294" s="141"/>
      <c r="F294" s="141"/>
    </row>
    <row r="295" spans="1:6" x14ac:dyDescent="0.3">
      <c r="C295" s="120">
        <f>SUM(C281:C294)</f>
        <v>1059.6499999999996</v>
      </c>
      <c r="D295" s="120">
        <f t="shared" ref="D295:F295" si="6">SUM(D281:D294)</f>
        <v>1059646</v>
      </c>
      <c r="E295" s="120">
        <f t="shared" si="6"/>
        <v>0</v>
      </c>
      <c r="F295" s="120">
        <f t="shared" si="6"/>
        <v>0</v>
      </c>
    </row>
    <row r="302" spans="1:6" x14ac:dyDescent="0.3">
      <c r="A302" s="139"/>
      <c r="B302" s="138"/>
      <c r="C302" s="152"/>
      <c r="D302" s="152"/>
      <c r="E302" s="152"/>
      <c r="F302" s="152"/>
    </row>
    <row r="303" spans="1:6" x14ac:dyDescent="0.3">
      <c r="A303" s="150"/>
      <c r="B303" s="138"/>
      <c r="C303" s="152"/>
      <c r="D303" s="152"/>
      <c r="E303" s="152"/>
      <c r="F303" s="152"/>
    </row>
    <row r="304" spans="1:6" ht="37.5" x14ac:dyDescent="0.3">
      <c r="A304" s="139" t="s">
        <v>808</v>
      </c>
      <c r="B304" s="140" t="s">
        <v>809</v>
      </c>
      <c r="C304" s="141">
        <v>-50</v>
      </c>
      <c r="D304" s="141">
        <v>-50000</v>
      </c>
      <c r="E304" s="141"/>
      <c r="F304" s="141"/>
    </row>
    <row r="305" spans="1:6" ht="37.5" x14ac:dyDescent="0.3">
      <c r="A305" s="139" t="s">
        <v>774</v>
      </c>
      <c r="B305" s="145" t="s">
        <v>966</v>
      </c>
      <c r="C305" s="152">
        <v>539.33000000000004</v>
      </c>
      <c r="D305" s="152">
        <v>539331.31000000006</v>
      </c>
      <c r="E305" s="182"/>
      <c r="F305" s="182"/>
    </row>
    <row r="306" spans="1:6" ht="37.5" x14ac:dyDescent="0.3">
      <c r="A306" s="139" t="s">
        <v>774</v>
      </c>
      <c r="B306" s="140" t="s">
        <v>1030</v>
      </c>
      <c r="C306" s="141">
        <v>1809.37</v>
      </c>
      <c r="D306" s="141">
        <v>1809371.48</v>
      </c>
      <c r="E306" s="141"/>
      <c r="F306" s="141"/>
    </row>
    <row r="307" spans="1:6" x14ac:dyDescent="0.3">
      <c r="A307" s="139" t="s">
        <v>764</v>
      </c>
      <c r="B307" s="41" t="s">
        <v>881</v>
      </c>
      <c r="C307" s="152">
        <v>25.47</v>
      </c>
      <c r="D307" s="152">
        <v>25473.51</v>
      </c>
      <c r="E307" s="152"/>
      <c r="F307" s="152"/>
    </row>
    <row r="308" spans="1:6" x14ac:dyDescent="0.3">
      <c r="A308" s="139" t="s">
        <v>552</v>
      </c>
      <c r="B308" s="138" t="s">
        <v>983</v>
      </c>
      <c r="C308" s="152">
        <v>47.79</v>
      </c>
      <c r="D308" s="152">
        <v>47793</v>
      </c>
      <c r="E308" s="152"/>
      <c r="F308" s="152"/>
    </row>
    <row r="309" spans="1:6" x14ac:dyDescent="0.3">
      <c r="A309" s="139" t="s">
        <v>607</v>
      </c>
      <c r="B309" s="41" t="s">
        <v>881</v>
      </c>
      <c r="C309" s="152">
        <v>37.049999999999997</v>
      </c>
      <c r="D309" s="152">
        <v>37047.15</v>
      </c>
      <c r="E309" s="152"/>
      <c r="F309" s="152"/>
    </row>
    <row r="310" spans="1:6" ht="37.5" x14ac:dyDescent="0.3">
      <c r="A310" s="139" t="s">
        <v>607</v>
      </c>
      <c r="B310" s="140" t="s">
        <v>1040</v>
      </c>
      <c r="C310" s="141">
        <v>1046.99</v>
      </c>
      <c r="D310" s="141">
        <v>1046986.88</v>
      </c>
      <c r="E310" s="141"/>
      <c r="F310" s="141"/>
    </row>
    <row r="311" spans="1:6" ht="37.5" x14ac:dyDescent="0.3">
      <c r="A311" s="139" t="s">
        <v>764</v>
      </c>
      <c r="B311" s="140" t="s">
        <v>1029</v>
      </c>
      <c r="C311" s="141">
        <v>523.49</v>
      </c>
      <c r="D311" s="141">
        <v>523493.44</v>
      </c>
      <c r="E311" s="141"/>
      <c r="F311" s="141"/>
    </row>
    <row r="312" spans="1:6" x14ac:dyDescent="0.3">
      <c r="C312" s="120">
        <f>SUM(C302:C311)</f>
        <v>3979.49</v>
      </c>
      <c r="D312" s="120">
        <f t="shared" ref="D312:F312" si="7">SUM(D302:D311)</f>
        <v>3979496.7699999996</v>
      </c>
      <c r="E312" s="120">
        <f t="shared" si="7"/>
        <v>0</v>
      </c>
      <c r="F312" s="120">
        <f t="shared" si="7"/>
        <v>0</v>
      </c>
    </row>
    <row r="317" spans="1:6" x14ac:dyDescent="0.3">
      <c r="A317" s="139" t="s">
        <v>765</v>
      </c>
      <c r="B317" s="41" t="s">
        <v>881</v>
      </c>
      <c r="C317" s="152">
        <v>4.8099999999999996</v>
      </c>
      <c r="D317" s="152">
        <v>4812.01</v>
      </c>
      <c r="E317" s="152"/>
      <c r="F317" s="152"/>
    </row>
    <row r="318" spans="1:6" ht="37.5" x14ac:dyDescent="0.3">
      <c r="A318" s="139" t="s">
        <v>553</v>
      </c>
      <c r="B318" s="138" t="s">
        <v>984</v>
      </c>
      <c r="C318" s="152">
        <v>-19.57</v>
      </c>
      <c r="D318" s="152">
        <v>-19573</v>
      </c>
      <c r="E318" s="152"/>
      <c r="F318" s="152"/>
    </row>
    <row r="319" spans="1:6" x14ac:dyDescent="0.3">
      <c r="A319" s="139" t="s">
        <v>625</v>
      </c>
      <c r="B319" s="138" t="s">
        <v>985</v>
      </c>
      <c r="C319" s="152">
        <v>19.57</v>
      </c>
      <c r="D319" s="152">
        <v>19573</v>
      </c>
      <c r="E319" s="152"/>
      <c r="F319" s="152"/>
    </row>
    <row r="320" spans="1:6" ht="37.5" x14ac:dyDescent="0.3">
      <c r="A320" s="139" t="s">
        <v>869</v>
      </c>
      <c r="B320" s="138" t="s">
        <v>870</v>
      </c>
      <c r="C320" s="141">
        <v>67</v>
      </c>
      <c r="D320" s="141">
        <v>67000</v>
      </c>
      <c r="E320" s="141"/>
      <c r="F320" s="141"/>
    </row>
    <row r="321" spans="1:6" x14ac:dyDescent="0.3">
      <c r="C321" s="120">
        <f>SUM(C317:C320)</f>
        <v>71.81</v>
      </c>
      <c r="D321" s="120">
        <f t="shared" ref="D321:F321" si="8">SUM(D317:D320)</f>
        <v>71812.009999999995</v>
      </c>
      <c r="E321" s="120">
        <f t="shared" si="8"/>
        <v>0</v>
      </c>
      <c r="F321" s="120">
        <f t="shared" si="8"/>
        <v>0</v>
      </c>
    </row>
    <row r="326" spans="1:6" x14ac:dyDescent="0.3">
      <c r="A326" s="139"/>
      <c r="B326" s="138"/>
      <c r="C326" s="152"/>
      <c r="D326" s="152"/>
      <c r="E326" s="152"/>
      <c r="F326" s="152"/>
    </row>
    <row r="327" spans="1:6" x14ac:dyDescent="0.3">
      <c r="A327" s="139" t="s">
        <v>766</v>
      </c>
      <c r="B327" s="138" t="s">
        <v>988</v>
      </c>
      <c r="C327" s="152">
        <v>11.08</v>
      </c>
      <c r="D327" s="152">
        <v>11080</v>
      </c>
      <c r="E327" s="152"/>
      <c r="F327" s="152"/>
    </row>
    <row r="328" spans="1:6" x14ac:dyDescent="0.3">
      <c r="A328" s="139" t="s">
        <v>767</v>
      </c>
      <c r="B328" s="138" t="s">
        <v>987</v>
      </c>
      <c r="C328" s="152"/>
      <c r="D328" s="152">
        <v>0.03</v>
      </c>
      <c r="E328" s="152"/>
      <c r="F328" s="152"/>
    </row>
    <row r="329" spans="1:6" x14ac:dyDescent="0.3">
      <c r="A329" s="139" t="s">
        <v>768</v>
      </c>
      <c r="B329" s="138" t="s">
        <v>986</v>
      </c>
      <c r="C329" s="152"/>
      <c r="D329" s="152">
        <v>-0.03</v>
      </c>
      <c r="E329" s="152"/>
      <c r="F329" s="152"/>
    </row>
    <row r="330" spans="1:6" x14ac:dyDescent="0.3">
      <c r="A330" s="139" t="s">
        <v>769</v>
      </c>
      <c r="B330" s="41" t="s">
        <v>881</v>
      </c>
      <c r="C330" s="152">
        <v>147.52000000000001</v>
      </c>
      <c r="D330" s="152">
        <v>147519.54</v>
      </c>
      <c r="E330" s="152"/>
      <c r="F330" s="152"/>
    </row>
    <row r="331" spans="1:6" x14ac:dyDescent="0.3">
      <c r="A331" s="139" t="s">
        <v>770</v>
      </c>
      <c r="B331" s="41" t="s">
        <v>881</v>
      </c>
      <c r="C331" s="152">
        <v>175.28</v>
      </c>
      <c r="D331" s="152">
        <v>175275.74</v>
      </c>
      <c r="E331" s="152"/>
      <c r="F331" s="152"/>
    </row>
    <row r="332" spans="1:6" x14ac:dyDescent="0.3">
      <c r="A332" s="139" t="s">
        <v>770</v>
      </c>
      <c r="B332" s="138" t="s">
        <v>691</v>
      </c>
      <c r="C332" s="152">
        <v>1.5</v>
      </c>
      <c r="D332" s="152">
        <v>1500</v>
      </c>
      <c r="E332" s="152"/>
      <c r="F332" s="152"/>
    </row>
    <row r="333" spans="1:6" x14ac:dyDescent="0.3">
      <c r="A333" s="139" t="s">
        <v>771</v>
      </c>
      <c r="B333" s="138" t="s">
        <v>989</v>
      </c>
      <c r="C333" s="152">
        <v>-1.5</v>
      </c>
      <c r="D333" s="152">
        <v>-1500</v>
      </c>
      <c r="E333" s="152"/>
      <c r="F333" s="152"/>
    </row>
    <row r="334" spans="1:6" x14ac:dyDescent="0.3">
      <c r="A334" s="185" t="s">
        <v>769</v>
      </c>
      <c r="B334" s="41" t="s">
        <v>881</v>
      </c>
      <c r="C334" s="141">
        <v>172.39</v>
      </c>
      <c r="D334" s="141">
        <v>172390</v>
      </c>
      <c r="E334" s="141"/>
      <c r="F334" s="141"/>
    </row>
    <row r="335" spans="1:6" x14ac:dyDescent="0.3">
      <c r="C335" s="120">
        <f>SUM(C326:C334)</f>
        <v>506.27</v>
      </c>
      <c r="D335" s="120">
        <f t="shared" ref="D335:F335" si="9">SUM(D326:D334)</f>
        <v>506265.28</v>
      </c>
      <c r="E335" s="120">
        <f t="shared" si="9"/>
        <v>0</v>
      </c>
      <c r="F335" s="120">
        <f t="shared" si="9"/>
        <v>0</v>
      </c>
    </row>
    <row r="343" spans="1:6" x14ac:dyDescent="0.3">
      <c r="A343" s="139" t="s">
        <v>810</v>
      </c>
      <c r="B343" s="140" t="s">
        <v>811</v>
      </c>
      <c r="C343" s="141">
        <v>-60.2</v>
      </c>
      <c r="D343" s="141">
        <v>-60200</v>
      </c>
      <c r="E343" s="141"/>
      <c r="F343" s="141"/>
    </row>
    <row r="344" spans="1:6" ht="37.5" x14ac:dyDescent="0.3">
      <c r="A344" s="139" t="s">
        <v>775</v>
      </c>
      <c r="B344" s="145" t="s">
        <v>967</v>
      </c>
      <c r="C344" s="152">
        <v>95.26</v>
      </c>
      <c r="D344" s="152">
        <v>95261</v>
      </c>
      <c r="E344" s="152"/>
      <c r="F344" s="152"/>
    </row>
    <row r="345" spans="1:6" x14ac:dyDescent="0.3">
      <c r="A345" s="139" t="s">
        <v>676</v>
      </c>
      <c r="B345" s="145" t="s">
        <v>965</v>
      </c>
      <c r="C345" s="152">
        <v>2626.32</v>
      </c>
      <c r="D345" s="152">
        <v>2626319</v>
      </c>
      <c r="E345" s="152"/>
      <c r="F345" s="152"/>
    </row>
    <row r="346" spans="1:6" x14ac:dyDescent="0.3">
      <c r="A346" s="139" t="s">
        <v>651</v>
      </c>
      <c r="B346" s="138" t="s">
        <v>349</v>
      </c>
      <c r="C346" s="152">
        <v>25</v>
      </c>
      <c r="D346" s="152">
        <v>25000</v>
      </c>
      <c r="E346" s="152"/>
      <c r="F346" s="152"/>
    </row>
    <row r="347" spans="1:6" ht="93.75" x14ac:dyDescent="0.3">
      <c r="A347" s="139" t="s">
        <v>626</v>
      </c>
      <c r="B347" s="138" t="s">
        <v>805</v>
      </c>
      <c r="C347" s="141">
        <v>-803.94</v>
      </c>
      <c r="D347" s="141">
        <v>-803939.71</v>
      </c>
      <c r="E347" s="141"/>
      <c r="F347" s="141"/>
    </row>
    <row r="348" spans="1:6" ht="37.5" x14ac:dyDescent="0.3">
      <c r="A348" s="139" t="s">
        <v>889</v>
      </c>
      <c r="B348" s="138" t="s">
        <v>890</v>
      </c>
      <c r="C348" s="141">
        <v>-40.44</v>
      </c>
      <c r="D348" s="141">
        <v>-40437.129999999997</v>
      </c>
      <c r="E348" s="141"/>
      <c r="F348" s="141"/>
    </row>
    <row r="349" spans="1:6" ht="37.5" x14ac:dyDescent="0.3">
      <c r="A349" s="139" t="s">
        <v>775</v>
      </c>
      <c r="B349" s="138" t="s">
        <v>891</v>
      </c>
      <c r="C349" s="141">
        <v>-144.07</v>
      </c>
      <c r="D349" s="141">
        <v>-144073.73000000001</v>
      </c>
      <c r="E349" s="141"/>
      <c r="F349" s="141"/>
    </row>
    <row r="350" spans="1:6" ht="37.5" x14ac:dyDescent="0.3">
      <c r="A350" s="139" t="s">
        <v>892</v>
      </c>
      <c r="B350" s="138" t="s">
        <v>893</v>
      </c>
      <c r="C350" s="141">
        <v>-222.8</v>
      </c>
      <c r="D350" s="141">
        <v>-222795.53</v>
      </c>
      <c r="E350" s="141"/>
      <c r="F350" s="141"/>
    </row>
    <row r="351" spans="1:6" ht="75" x14ac:dyDescent="0.3">
      <c r="A351" s="139" t="s">
        <v>894</v>
      </c>
      <c r="B351" s="138" t="s">
        <v>895</v>
      </c>
      <c r="C351" s="141">
        <v>-187.11</v>
      </c>
      <c r="D351" s="141">
        <v>-187106.16</v>
      </c>
      <c r="E351" s="141"/>
      <c r="F351" s="141"/>
    </row>
    <row r="352" spans="1:6" ht="131.25" x14ac:dyDescent="0.3">
      <c r="A352" s="139" t="s">
        <v>775</v>
      </c>
      <c r="B352" s="138" t="s">
        <v>896</v>
      </c>
      <c r="C352" s="141">
        <v>184.51</v>
      </c>
      <c r="D352" s="141">
        <v>184510.86</v>
      </c>
      <c r="E352" s="141"/>
      <c r="F352" s="141"/>
    </row>
    <row r="353" spans="1:6" ht="37.5" x14ac:dyDescent="0.3">
      <c r="A353" s="139" t="s">
        <v>676</v>
      </c>
      <c r="B353" s="138" t="s">
        <v>897</v>
      </c>
      <c r="C353" s="141">
        <v>53.69</v>
      </c>
      <c r="D353" s="141">
        <v>53686.34</v>
      </c>
      <c r="E353" s="141"/>
      <c r="F353" s="141"/>
    </row>
    <row r="354" spans="1:6" ht="56.25" x14ac:dyDescent="0.3">
      <c r="A354" s="139" t="s">
        <v>643</v>
      </c>
      <c r="B354" s="138" t="s">
        <v>898</v>
      </c>
      <c r="C354" s="141">
        <v>356.22</v>
      </c>
      <c r="D354" s="141">
        <v>356215.35</v>
      </c>
      <c r="E354" s="141"/>
      <c r="F354" s="141"/>
    </row>
    <row r="355" spans="1:6" ht="37.5" x14ac:dyDescent="0.3">
      <c r="A355" s="139" t="s">
        <v>643</v>
      </c>
      <c r="B355" s="138" t="s">
        <v>1039</v>
      </c>
      <c r="C355" s="141">
        <v>803.94</v>
      </c>
      <c r="D355" s="141">
        <v>803939.71</v>
      </c>
      <c r="E355" s="141"/>
      <c r="F355" s="141"/>
    </row>
    <row r="356" spans="1:6" x14ac:dyDescent="0.3">
      <c r="C356" s="120">
        <f>SUM(C343:C355)</f>
        <v>2686.38</v>
      </c>
      <c r="D356" s="120">
        <f t="shared" ref="D356:F356" si="10">SUM(D343:D355)</f>
        <v>2686380</v>
      </c>
      <c r="E356" s="120">
        <f t="shared" si="10"/>
        <v>0</v>
      </c>
      <c r="F356" s="120">
        <f t="shared" si="10"/>
        <v>0</v>
      </c>
    </row>
    <row r="365" spans="1:6" x14ac:dyDescent="0.3">
      <c r="A365" s="150"/>
      <c r="B365" s="138"/>
      <c r="C365" s="152"/>
      <c r="D365" s="152"/>
      <c r="E365" s="152"/>
      <c r="F365" s="152"/>
    </row>
    <row r="366" spans="1:6" x14ac:dyDescent="0.3">
      <c r="A366" s="139"/>
      <c r="B366" s="140"/>
      <c r="C366" s="141"/>
      <c r="D366" s="141"/>
      <c r="E366" s="141"/>
      <c r="F366" s="141"/>
    </row>
    <row r="367" spans="1:6" x14ac:dyDescent="0.3">
      <c r="A367" s="139" t="s">
        <v>776</v>
      </c>
      <c r="B367" s="41" t="s">
        <v>881</v>
      </c>
      <c r="C367" s="152">
        <v>14.5</v>
      </c>
      <c r="D367" s="152">
        <v>14502.51</v>
      </c>
      <c r="E367" s="152"/>
      <c r="F367" s="152"/>
    </row>
    <row r="368" spans="1:6" x14ac:dyDescent="0.3">
      <c r="A368" s="185" t="s">
        <v>776</v>
      </c>
      <c r="B368" s="41" t="s">
        <v>881</v>
      </c>
      <c r="C368" s="141">
        <v>32.44</v>
      </c>
      <c r="D368" s="141">
        <v>32438.03</v>
      </c>
      <c r="E368" s="141"/>
      <c r="F368" s="141"/>
    </row>
    <row r="369" spans="1:6" ht="112.5" x14ac:dyDescent="0.3">
      <c r="A369" s="139" t="s">
        <v>799</v>
      </c>
      <c r="B369" s="181" t="s">
        <v>443</v>
      </c>
      <c r="C369" s="152">
        <v>-90.34</v>
      </c>
      <c r="D369" s="152">
        <v>-90340</v>
      </c>
      <c r="E369" s="152"/>
      <c r="F369" s="152"/>
    </row>
    <row r="370" spans="1:6" ht="131.25" x14ac:dyDescent="0.3">
      <c r="A370" s="139" t="s">
        <v>799</v>
      </c>
      <c r="B370" s="140" t="s">
        <v>827</v>
      </c>
      <c r="C370" s="141">
        <v>-30</v>
      </c>
      <c r="D370" s="141">
        <v>-30000</v>
      </c>
      <c r="E370" s="141"/>
      <c r="F370" s="141"/>
    </row>
    <row r="371" spans="1:6" ht="37.5" x14ac:dyDescent="0.3">
      <c r="A371" s="139" t="s">
        <v>842</v>
      </c>
      <c r="B371" s="138" t="s">
        <v>599</v>
      </c>
      <c r="C371" s="141">
        <v>5.6</v>
      </c>
      <c r="D371" s="141">
        <v>5600</v>
      </c>
      <c r="E371" s="141"/>
      <c r="F371" s="141"/>
    </row>
    <row r="372" spans="1:6" x14ac:dyDescent="0.3">
      <c r="C372" s="120">
        <f>SUM(C365:C371)</f>
        <v>-67.800000000000011</v>
      </c>
      <c r="D372" s="120">
        <f t="shared" ref="D372:F372" si="11">SUM(D365:D371)</f>
        <v>-67799.459999999992</v>
      </c>
      <c r="E372" s="120">
        <f t="shared" si="11"/>
        <v>0</v>
      </c>
      <c r="F372" s="120">
        <f t="shared" si="11"/>
        <v>0</v>
      </c>
    </row>
    <row r="377" spans="1:6" x14ac:dyDescent="0.3">
      <c r="A377" s="139"/>
      <c r="B377" s="173"/>
      <c r="C377" s="152"/>
      <c r="D377" s="152"/>
      <c r="E377" s="152"/>
      <c r="F377" s="152"/>
    </row>
    <row r="378" spans="1:6" x14ac:dyDescent="0.3">
      <c r="A378" s="139"/>
      <c r="B378" s="173"/>
      <c r="C378" s="152"/>
      <c r="D378" s="152"/>
      <c r="E378" s="152"/>
      <c r="F378" s="152"/>
    </row>
    <row r="379" spans="1:6" x14ac:dyDescent="0.3">
      <c r="A379" s="139"/>
      <c r="B379" s="173"/>
      <c r="C379" s="152"/>
      <c r="D379" s="152"/>
      <c r="E379" s="152"/>
      <c r="F379" s="152"/>
    </row>
    <row r="380" spans="1:6" x14ac:dyDescent="0.3">
      <c r="A380" s="139"/>
      <c r="B380" s="173"/>
      <c r="C380" s="141"/>
      <c r="D380" s="141"/>
      <c r="E380" s="141"/>
      <c r="F380" s="141"/>
    </row>
    <row r="381" spans="1:6" x14ac:dyDescent="0.3">
      <c r="A381" s="139"/>
      <c r="B381" s="173"/>
      <c r="C381" s="141"/>
      <c r="D381" s="141"/>
      <c r="E381" s="141"/>
      <c r="F381" s="141"/>
    </row>
    <row r="382" spans="1:6" x14ac:dyDescent="0.3">
      <c r="A382" s="139"/>
      <c r="B382" s="138"/>
      <c r="C382" s="141"/>
      <c r="D382" s="141"/>
      <c r="E382" s="141"/>
      <c r="F382" s="141"/>
    </row>
    <row r="383" spans="1:6" ht="37.5" x14ac:dyDescent="0.3">
      <c r="A383" s="139" t="s">
        <v>778</v>
      </c>
      <c r="B383" s="140" t="s">
        <v>146</v>
      </c>
      <c r="C383" s="152">
        <v>30.46</v>
      </c>
      <c r="D383" s="152">
        <v>30461.360000000001</v>
      </c>
      <c r="E383" s="182"/>
      <c r="F383" s="182"/>
    </row>
    <row r="384" spans="1:6" ht="37.5" x14ac:dyDescent="0.3">
      <c r="A384" s="139" t="s">
        <v>677</v>
      </c>
      <c r="B384" s="138" t="s">
        <v>146</v>
      </c>
      <c r="C384" s="152">
        <v>-30.46</v>
      </c>
      <c r="D384" s="152">
        <v>-30461.360000000001</v>
      </c>
      <c r="E384" s="152"/>
      <c r="F384" s="152"/>
    </row>
    <row r="385" spans="1:6" ht="56.25" x14ac:dyDescent="0.3">
      <c r="A385" s="139" t="s">
        <v>779</v>
      </c>
      <c r="B385" s="138" t="s">
        <v>690</v>
      </c>
      <c r="C385" s="152">
        <v>1.82</v>
      </c>
      <c r="D385" s="152">
        <v>1822.89</v>
      </c>
      <c r="E385" s="152"/>
      <c r="F385" s="152"/>
    </row>
    <row r="386" spans="1:6" ht="56.25" x14ac:dyDescent="0.3">
      <c r="A386" s="139" t="s">
        <v>678</v>
      </c>
      <c r="B386" s="138" t="s">
        <v>690</v>
      </c>
      <c r="C386" s="152">
        <v>-1.82</v>
      </c>
      <c r="D386" s="152">
        <v>-1822.89</v>
      </c>
      <c r="E386" s="152"/>
      <c r="F386" s="152"/>
    </row>
    <row r="387" spans="1:6" ht="112.5" x14ac:dyDescent="0.3">
      <c r="A387" s="139" t="s">
        <v>843</v>
      </c>
      <c r="B387" s="173" t="s">
        <v>1019</v>
      </c>
      <c r="C387" s="141">
        <v>-1700</v>
      </c>
      <c r="D387" s="141">
        <v>-1700000</v>
      </c>
      <c r="E387" s="141"/>
      <c r="F387" s="136"/>
    </row>
    <row r="388" spans="1:6" x14ac:dyDescent="0.3">
      <c r="A388" s="176"/>
      <c r="B388" s="177"/>
      <c r="C388" s="178">
        <f>SUM(C377:C387)</f>
        <v>-1700</v>
      </c>
      <c r="D388" s="178">
        <f t="shared" ref="D388:F388" si="12">SUM(D377:D387)</f>
        <v>-1700000</v>
      </c>
      <c r="E388" s="178">
        <f t="shared" si="12"/>
        <v>0</v>
      </c>
      <c r="F388" s="178">
        <f t="shared" si="12"/>
        <v>0</v>
      </c>
    </row>
    <row r="389" spans="1:6" x14ac:dyDescent="0.3">
      <c r="A389" s="176"/>
      <c r="B389" s="177"/>
      <c r="C389" s="178"/>
      <c r="D389" s="178"/>
      <c r="E389" s="178"/>
      <c r="F389" s="178"/>
    </row>
    <row r="390" spans="1:6" x14ac:dyDescent="0.3">
      <c r="A390" s="176"/>
      <c r="B390" s="177"/>
      <c r="C390" s="178"/>
      <c r="D390" s="178"/>
      <c r="E390" s="178"/>
      <c r="F390" s="178"/>
    </row>
    <row r="391" spans="1:6" x14ac:dyDescent="0.3">
      <c r="A391" s="176"/>
      <c r="B391" s="177"/>
      <c r="C391" s="178"/>
      <c r="D391" s="178"/>
      <c r="E391" s="178"/>
      <c r="F391" s="178"/>
    </row>
    <row r="392" spans="1:6" x14ac:dyDescent="0.3">
      <c r="A392" s="176"/>
      <c r="B392" s="177"/>
      <c r="C392" s="178"/>
      <c r="D392" s="178"/>
      <c r="E392" s="178"/>
      <c r="F392" s="178"/>
    </row>
    <row r="395" spans="1:6" x14ac:dyDescent="0.3">
      <c r="A395" s="139"/>
      <c r="B395" s="173"/>
      <c r="C395" s="141"/>
      <c r="D395" s="141"/>
      <c r="E395" s="141"/>
      <c r="F395" s="141"/>
    </row>
    <row r="396" spans="1:6" x14ac:dyDescent="0.3">
      <c r="A396" s="139"/>
      <c r="B396" s="173"/>
      <c r="C396" s="152"/>
      <c r="D396" s="152"/>
      <c r="E396" s="152"/>
      <c r="F396" s="152"/>
    </row>
    <row r="397" spans="1:6" ht="37.5" x14ac:dyDescent="0.3">
      <c r="A397" s="139" t="s">
        <v>772</v>
      </c>
      <c r="B397" s="138" t="s">
        <v>991</v>
      </c>
      <c r="C397" s="152">
        <v>40</v>
      </c>
      <c r="D397" s="152">
        <v>40000</v>
      </c>
      <c r="E397" s="152"/>
      <c r="F397" s="152"/>
    </row>
    <row r="398" spans="1:6" x14ac:dyDescent="0.3">
      <c r="A398" s="139" t="s">
        <v>773</v>
      </c>
      <c r="B398" s="138" t="s">
        <v>990</v>
      </c>
      <c r="C398" s="152">
        <v>-40</v>
      </c>
      <c r="D398" s="152">
        <v>-40000</v>
      </c>
      <c r="E398" s="152"/>
      <c r="F398" s="152"/>
    </row>
    <row r="399" spans="1:6" x14ac:dyDescent="0.3">
      <c r="C399" s="120">
        <f>SUM(C395:C398)</f>
        <v>0</v>
      </c>
      <c r="D399" s="120">
        <f t="shared" ref="D399:F399" si="13">SUM(D395:D398)</f>
        <v>0</v>
      </c>
      <c r="E399" s="120">
        <f t="shared" si="13"/>
        <v>0</v>
      </c>
      <c r="F399" s="120">
        <f t="shared" si="13"/>
        <v>0</v>
      </c>
    </row>
    <row r="403" spans="1:6" x14ac:dyDescent="0.3">
      <c r="A403" s="139"/>
      <c r="B403" s="163"/>
      <c r="C403" s="152"/>
      <c r="D403" s="152"/>
      <c r="E403" s="152"/>
      <c r="F403" s="152"/>
    </row>
    <row r="404" spans="1:6" x14ac:dyDescent="0.3">
      <c r="A404" s="139" t="s">
        <v>832</v>
      </c>
      <c r="B404" s="138" t="s">
        <v>930</v>
      </c>
      <c r="C404" s="141">
        <v>-300</v>
      </c>
      <c r="D404" s="141">
        <v>-300000</v>
      </c>
      <c r="E404" s="141"/>
      <c r="F404" s="141"/>
    </row>
    <row r="405" spans="1:6" x14ac:dyDescent="0.3">
      <c r="A405" s="139" t="s">
        <v>679</v>
      </c>
      <c r="B405" s="138" t="s">
        <v>931</v>
      </c>
      <c r="C405" s="141">
        <v>300</v>
      </c>
      <c r="D405" s="141">
        <v>300000</v>
      </c>
      <c r="E405" s="141"/>
      <c r="F405" s="141"/>
    </row>
    <row r="406" spans="1:6" x14ac:dyDescent="0.3">
      <c r="C406" s="120">
        <f>SUM(C403:C405)</f>
        <v>0</v>
      </c>
      <c r="D406" s="120">
        <f t="shared" ref="D406:F406" si="14">SUM(D403:D405)</f>
        <v>0</v>
      </c>
      <c r="E406" s="120">
        <f t="shared" si="14"/>
        <v>0</v>
      </c>
      <c r="F406" s="120">
        <f t="shared" si="14"/>
        <v>0</v>
      </c>
    </row>
    <row r="409" spans="1:6" x14ac:dyDescent="0.3">
      <c r="A409" s="139" t="s">
        <v>992</v>
      </c>
      <c r="B409" s="140" t="s">
        <v>813</v>
      </c>
      <c r="C409" s="141">
        <v>7410</v>
      </c>
      <c r="D409" s="141">
        <v>7410000</v>
      </c>
      <c r="E409" s="141"/>
      <c r="F409" s="168"/>
    </row>
    <row r="410" spans="1:6" x14ac:dyDescent="0.3">
      <c r="A410" s="139" t="s">
        <v>992</v>
      </c>
      <c r="B410" s="140" t="s">
        <v>813</v>
      </c>
      <c r="C410" s="141">
        <v>110.2</v>
      </c>
      <c r="D410" s="141">
        <v>110200</v>
      </c>
      <c r="E410" s="141"/>
      <c r="F410" s="168"/>
    </row>
    <row r="411" spans="1:6" ht="56.25" x14ac:dyDescent="0.3">
      <c r="A411" s="139" t="s">
        <v>950</v>
      </c>
      <c r="B411" s="138" t="s">
        <v>951</v>
      </c>
      <c r="C411" s="141"/>
      <c r="D411" s="141"/>
      <c r="E411" s="141">
        <v>879182</v>
      </c>
      <c r="F411" s="141"/>
    </row>
    <row r="412" spans="1:6" ht="56.25" x14ac:dyDescent="0.3">
      <c r="A412" s="139" t="s">
        <v>952</v>
      </c>
      <c r="B412" s="138" t="s">
        <v>953</v>
      </c>
      <c r="C412" s="141"/>
      <c r="D412" s="141"/>
      <c r="E412" s="141">
        <v>133200</v>
      </c>
      <c r="F412" s="141"/>
    </row>
    <row r="413" spans="1:6" x14ac:dyDescent="0.3">
      <c r="A413" s="139"/>
      <c r="B413" s="41"/>
      <c r="C413" s="141"/>
      <c r="D413" s="141"/>
      <c r="E413" s="141"/>
      <c r="F413" s="141"/>
    </row>
    <row r="414" spans="1:6" x14ac:dyDescent="0.3">
      <c r="A414" s="139" t="s">
        <v>757</v>
      </c>
      <c r="B414" s="41" t="s">
        <v>881</v>
      </c>
      <c r="C414" s="152">
        <v>103.35</v>
      </c>
      <c r="D414" s="152">
        <v>103349</v>
      </c>
      <c r="E414" s="152"/>
      <c r="F414" s="152"/>
    </row>
    <row r="415" spans="1:6" ht="37.5" x14ac:dyDescent="0.3">
      <c r="A415" s="139" t="s">
        <v>758</v>
      </c>
      <c r="B415" s="140" t="s">
        <v>971</v>
      </c>
      <c r="C415" s="152">
        <v>-2134.25</v>
      </c>
      <c r="D415" s="152">
        <v>-2134248.4500000002</v>
      </c>
      <c r="E415" s="152"/>
      <c r="F415" s="152"/>
    </row>
    <row r="416" spans="1:6" ht="56.25" x14ac:dyDescent="0.3">
      <c r="A416" s="139" t="s">
        <v>950</v>
      </c>
      <c r="B416" s="138" t="s">
        <v>956</v>
      </c>
      <c r="C416" s="141"/>
      <c r="D416" s="141"/>
      <c r="E416" s="141">
        <v>483891.47</v>
      </c>
      <c r="F416" s="141"/>
    </row>
    <row r="417" spans="1:6" ht="37.5" x14ac:dyDescent="0.3">
      <c r="A417" s="139" t="s">
        <v>992</v>
      </c>
      <c r="B417" s="140" t="s">
        <v>993</v>
      </c>
      <c r="C417" s="141">
        <v>4366.9399999999996</v>
      </c>
      <c r="D417" s="141">
        <v>4366939</v>
      </c>
      <c r="E417" s="141"/>
      <c r="F417" s="141"/>
    </row>
    <row r="418" spans="1:6" x14ac:dyDescent="0.3">
      <c r="A418" s="139" t="s">
        <v>758</v>
      </c>
      <c r="B418" s="140" t="s">
        <v>998</v>
      </c>
      <c r="C418" s="141">
        <v>-3033.81</v>
      </c>
      <c r="D418" s="141">
        <v>-3033811</v>
      </c>
      <c r="E418" s="141"/>
      <c r="F418" s="141"/>
    </row>
    <row r="419" spans="1:6" x14ac:dyDescent="0.3">
      <c r="A419" s="139" t="s">
        <v>994</v>
      </c>
      <c r="B419" s="140" t="s">
        <v>996</v>
      </c>
      <c r="C419" s="141">
        <v>-1039.81</v>
      </c>
      <c r="D419" s="141">
        <v>-1039807</v>
      </c>
      <c r="E419" s="141"/>
      <c r="F419" s="141"/>
    </row>
    <row r="420" spans="1:6" x14ac:dyDescent="0.3">
      <c r="A420" s="139" t="s">
        <v>995</v>
      </c>
      <c r="B420" s="140" t="s">
        <v>997</v>
      </c>
      <c r="C420" s="141">
        <v>-293.32</v>
      </c>
      <c r="D420" s="141">
        <v>-293321</v>
      </c>
      <c r="E420" s="141"/>
      <c r="F420" s="141"/>
    </row>
    <row r="421" spans="1:6" x14ac:dyDescent="0.3">
      <c r="A421" s="139" t="s">
        <v>757</v>
      </c>
      <c r="B421" s="140" t="s">
        <v>1031</v>
      </c>
      <c r="C421" s="141">
        <v>340</v>
      </c>
      <c r="D421" s="141">
        <v>340000</v>
      </c>
      <c r="E421" s="141"/>
      <c r="F421" s="141"/>
    </row>
    <row r="422" spans="1:6" x14ac:dyDescent="0.3">
      <c r="A422" s="139" t="s">
        <v>992</v>
      </c>
      <c r="B422" s="140" t="s">
        <v>1031</v>
      </c>
      <c r="C422" s="141">
        <v>-340</v>
      </c>
      <c r="D422" s="141">
        <v>-340000</v>
      </c>
      <c r="E422" s="141"/>
      <c r="F422" s="141"/>
    </row>
    <row r="423" spans="1:6" x14ac:dyDescent="0.3">
      <c r="A423" s="139" t="s">
        <v>1032</v>
      </c>
      <c r="B423" s="140" t="s">
        <v>1038</v>
      </c>
      <c r="C423" s="141">
        <v>-300</v>
      </c>
      <c r="D423" s="141">
        <v>-300000</v>
      </c>
      <c r="E423" s="141"/>
      <c r="F423" s="141"/>
    </row>
    <row r="424" spans="1:6" ht="37.5" x14ac:dyDescent="0.3">
      <c r="A424" s="139" t="s">
        <v>1033</v>
      </c>
      <c r="B424" s="140" t="s">
        <v>1035</v>
      </c>
      <c r="C424" s="141">
        <v>300</v>
      </c>
      <c r="D424" s="141">
        <v>300000</v>
      </c>
      <c r="E424" s="141"/>
      <c r="F424" s="141"/>
    </row>
    <row r="425" spans="1:6" x14ac:dyDescent="0.3">
      <c r="A425" s="139" t="s">
        <v>1034</v>
      </c>
      <c r="B425" s="140" t="s">
        <v>1037</v>
      </c>
      <c r="C425" s="141">
        <v>-516</v>
      </c>
      <c r="D425" s="141">
        <v>-516000</v>
      </c>
      <c r="E425" s="141"/>
      <c r="F425" s="141"/>
    </row>
    <row r="426" spans="1:6" ht="56.25" x14ac:dyDescent="0.3">
      <c r="A426" s="139" t="s">
        <v>992</v>
      </c>
      <c r="B426" s="140" t="s">
        <v>1036</v>
      </c>
      <c r="C426" s="141">
        <v>1027.5999999999999</v>
      </c>
      <c r="D426" s="141">
        <v>1027600</v>
      </c>
      <c r="E426" s="141"/>
      <c r="F426" s="141"/>
    </row>
    <row r="427" spans="1:6" x14ac:dyDescent="0.3">
      <c r="A427" s="139" t="s">
        <v>995</v>
      </c>
      <c r="B427" s="140" t="s">
        <v>1051</v>
      </c>
      <c r="C427" s="141">
        <v>488.4</v>
      </c>
      <c r="D427" s="141">
        <v>488400</v>
      </c>
      <c r="E427" s="141"/>
      <c r="F427" s="141"/>
    </row>
    <row r="428" spans="1:6" x14ac:dyDescent="0.3">
      <c r="C428" s="120">
        <f>SUM(C409:C427)</f>
        <v>6489.3000000000011</v>
      </c>
      <c r="D428" s="120">
        <f t="shared" ref="D428:F428" si="15">SUM(D409:D427)</f>
        <v>6489300.5500000007</v>
      </c>
      <c r="E428" s="120">
        <f t="shared" si="15"/>
        <v>1496273.47</v>
      </c>
      <c r="F428" s="120">
        <f t="shared" si="15"/>
        <v>0</v>
      </c>
    </row>
    <row r="433" spans="3:6" x14ac:dyDescent="0.3">
      <c r="C433" s="120">
        <f>C1+C17+C65+C79+C83+C132+C137+C152+C181+C188+C244+C250+C272+C295+C312+C321+C335+C356+C372+C388+C399+C406+C428</f>
        <v>0</v>
      </c>
      <c r="D433" s="120">
        <f>D1+D17+D65+D79+D83+D132+D137+D152+D181+D188+D244+D250+D272+D295+D312+D321+D335+D356+D372+D388+D399+D406+D428</f>
        <v>0</v>
      </c>
      <c r="E433" s="120">
        <f>E1+E17+E65+E79+E83+E132+E137+E152+E181+E188+E244+E250+E272+E295+E312+E321+E335+E356+E372+E388+E399+E406+E428</f>
        <v>49407390.689999998</v>
      </c>
      <c r="F433" s="120">
        <f>F1+F17+F65+F79+F83+F132+F137+F152+F181+F188+F244+F250+F272+F295+F312+F321+F335+F356+F372+F388+F399+F406+F428</f>
        <v>0</v>
      </c>
    </row>
  </sheetData>
  <pageMargins left="0.70866141732283472" right="0.70866141732283472" top="0.74803149606299213" bottom="0.74803149606299213" header="0.31496062992125984" footer="0.31496062992125984"/>
  <pageSetup paperSize="9" scale="5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25"/>
  <sheetViews>
    <sheetView topLeftCell="A16" workbookViewId="0">
      <selection activeCell="B10" sqref="B10"/>
    </sheetView>
  </sheetViews>
  <sheetFormatPr defaultRowHeight="15" x14ac:dyDescent="0.25"/>
  <cols>
    <col min="1" max="1" width="32.140625" customWidth="1"/>
    <col min="2" max="2" width="56.5703125" customWidth="1"/>
    <col min="3" max="3" width="15.85546875" customWidth="1"/>
    <col min="4" max="4" width="17.5703125" customWidth="1"/>
    <col min="5" max="5" width="20" customWidth="1"/>
    <col min="6" max="6" width="13.140625" customWidth="1"/>
  </cols>
  <sheetData>
    <row r="3" spans="1:6" ht="18.75" x14ac:dyDescent="0.3">
      <c r="A3" s="123" t="s">
        <v>633</v>
      </c>
      <c r="B3" s="138"/>
      <c r="C3" s="126">
        <f>C4+C5+C6</f>
        <v>405.87</v>
      </c>
      <c r="D3" s="126">
        <f t="shared" ref="D3:F3" si="0">D4+D5+D6</f>
        <v>405872.37</v>
      </c>
      <c r="E3" s="126">
        <f t="shared" si="0"/>
        <v>15530883.57</v>
      </c>
      <c r="F3" s="126">
        <f t="shared" si="0"/>
        <v>0</v>
      </c>
    </row>
    <row r="4" spans="1:6" ht="56.25" x14ac:dyDescent="0.3">
      <c r="A4" s="174" t="s">
        <v>716</v>
      </c>
      <c r="B4" s="138" t="s">
        <v>642</v>
      </c>
      <c r="C4" s="141"/>
      <c r="D4" s="141"/>
      <c r="E4" s="172">
        <v>15530883.57</v>
      </c>
      <c r="F4" s="126"/>
    </row>
    <row r="5" spans="1:6" ht="37.5" x14ac:dyDescent="0.3">
      <c r="A5" s="139" t="s">
        <v>647</v>
      </c>
      <c r="B5" s="138" t="s">
        <v>648</v>
      </c>
      <c r="C5" s="141">
        <v>390</v>
      </c>
      <c r="D5" s="141">
        <v>390000</v>
      </c>
      <c r="E5" s="141"/>
      <c r="F5" s="126"/>
    </row>
    <row r="6" spans="1:6" ht="37.5" x14ac:dyDescent="0.3">
      <c r="A6" s="139" t="s">
        <v>649</v>
      </c>
      <c r="B6" s="138" t="s">
        <v>650</v>
      </c>
      <c r="C6" s="141">
        <v>15.87</v>
      </c>
      <c r="D6" s="141">
        <v>15872.37</v>
      </c>
      <c r="E6" s="126"/>
      <c r="F6" s="126"/>
    </row>
    <row r="8" spans="1:6" ht="18.75" x14ac:dyDescent="0.3">
      <c r="A8" s="123" t="s">
        <v>545</v>
      </c>
      <c r="B8" s="138"/>
      <c r="C8" s="126">
        <f>C9+C10+C11+C12+C13+C14+C15+C16+C17+C18+C19+C20+C21+C22+C23+C24+C25</f>
        <v>-3387.61</v>
      </c>
      <c r="D8" s="126">
        <f t="shared" ref="D8:F8" si="1">D9+D10+D11+D12+D13+D14+D15+D16+D17+D18+D19+D20+D21+D22+D23+D24+D25</f>
        <v>-3387606.79</v>
      </c>
      <c r="E8" s="126">
        <f t="shared" si="1"/>
        <v>0</v>
      </c>
      <c r="F8" s="126">
        <f t="shared" si="1"/>
        <v>0</v>
      </c>
    </row>
    <row r="9" spans="1:6" ht="56.25" x14ac:dyDescent="0.3">
      <c r="A9" s="139" t="s">
        <v>645</v>
      </c>
      <c r="B9" s="140" t="s">
        <v>646</v>
      </c>
      <c r="C9" s="141">
        <v>0</v>
      </c>
      <c r="D9" s="141">
        <v>0</v>
      </c>
      <c r="E9" s="141">
        <v>-650000</v>
      </c>
      <c r="F9" s="141"/>
    </row>
    <row r="10" spans="1:6" ht="56.25" x14ac:dyDescent="0.3">
      <c r="A10" s="139" t="s">
        <v>715</v>
      </c>
      <c r="B10" s="140" t="s">
        <v>646</v>
      </c>
      <c r="C10" s="141">
        <v>0</v>
      </c>
      <c r="D10" s="141">
        <v>0</v>
      </c>
      <c r="E10" s="141">
        <v>650000</v>
      </c>
      <c r="F10" s="141"/>
    </row>
    <row r="11" spans="1:6" ht="56.25" x14ac:dyDescent="0.3">
      <c r="A11" s="139" t="s">
        <v>624</v>
      </c>
      <c r="B11" s="140" t="s">
        <v>661</v>
      </c>
      <c r="C11" s="141">
        <v>-500</v>
      </c>
      <c r="D11" s="141">
        <v>-500000</v>
      </c>
      <c r="E11" s="141"/>
      <c r="F11" s="141"/>
    </row>
    <row r="12" spans="1:6" ht="18.75" x14ac:dyDescent="0.3">
      <c r="A12" s="139" t="s">
        <v>624</v>
      </c>
      <c r="B12" s="140" t="s">
        <v>655</v>
      </c>
      <c r="C12" s="141">
        <v>-270</v>
      </c>
      <c r="D12" s="141">
        <v>-270000</v>
      </c>
      <c r="E12" s="141"/>
      <c r="F12" s="141"/>
    </row>
    <row r="13" spans="1:6" ht="18.75" x14ac:dyDescent="0.3">
      <c r="A13" s="139" t="s">
        <v>656</v>
      </c>
      <c r="B13" s="167" t="s">
        <v>657</v>
      </c>
      <c r="C13" s="141">
        <v>270</v>
      </c>
      <c r="D13" s="141">
        <v>270000</v>
      </c>
      <c r="E13" s="141"/>
      <c r="F13" s="141"/>
    </row>
    <row r="14" spans="1:6" ht="75" x14ac:dyDescent="0.3">
      <c r="A14" s="139" t="s">
        <v>659</v>
      </c>
      <c r="B14" s="153" t="s">
        <v>660</v>
      </c>
      <c r="C14" s="141">
        <v>-45</v>
      </c>
      <c r="D14" s="141">
        <v>-45000</v>
      </c>
      <c r="E14" s="141"/>
      <c r="F14" s="141"/>
    </row>
    <row r="15" spans="1:6" ht="18.75" x14ac:dyDescent="0.3">
      <c r="A15" s="139" t="s">
        <v>662</v>
      </c>
      <c r="B15" s="153" t="s">
        <v>664</v>
      </c>
      <c r="C15" s="141">
        <v>1435.97</v>
      </c>
      <c r="D15" s="141">
        <v>1435970.32</v>
      </c>
      <c r="E15" s="141"/>
      <c r="F15" s="141"/>
    </row>
    <row r="16" spans="1:6" ht="18.75" x14ac:dyDescent="0.3">
      <c r="A16" s="139" t="s">
        <v>663</v>
      </c>
      <c r="B16" s="153" t="s">
        <v>665</v>
      </c>
      <c r="C16" s="141">
        <v>-1435.97</v>
      </c>
      <c r="D16" s="141">
        <v>-1435970.32</v>
      </c>
      <c r="E16" s="141"/>
      <c r="F16" s="141"/>
    </row>
    <row r="17" spans="1:6" ht="37.5" x14ac:dyDescent="0.3">
      <c r="A17" s="139" t="s">
        <v>718</v>
      </c>
      <c r="B17" s="153" t="s">
        <v>666</v>
      </c>
      <c r="C17" s="141">
        <v>50</v>
      </c>
      <c r="D17" s="141">
        <v>50000</v>
      </c>
      <c r="E17" s="141"/>
      <c r="F17" s="141"/>
    </row>
    <row r="18" spans="1:6" ht="18.75" x14ac:dyDescent="0.3">
      <c r="A18" s="139" t="s">
        <v>624</v>
      </c>
      <c r="B18" s="140" t="s">
        <v>655</v>
      </c>
      <c r="C18" s="141">
        <v>-50</v>
      </c>
      <c r="D18" s="141">
        <v>-50000</v>
      </c>
      <c r="E18" s="141"/>
      <c r="F18" s="141"/>
    </row>
    <row r="19" spans="1:6" ht="37.5" x14ac:dyDescent="0.3">
      <c r="A19" s="150" t="s">
        <v>667</v>
      </c>
      <c r="B19" s="135" t="s">
        <v>693</v>
      </c>
      <c r="C19" s="152">
        <v>-38.020000000000003</v>
      </c>
      <c r="D19" s="152">
        <v>-38020</v>
      </c>
      <c r="E19" s="152"/>
      <c r="F19" s="152"/>
    </row>
    <row r="20" spans="1:6" ht="18.75" x14ac:dyDescent="0.3">
      <c r="A20" s="139" t="s">
        <v>668</v>
      </c>
      <c r="B20" s="140" t="s">
        <v>694</v>
      </c>
      <c r="C20" s="152">
        <v>-1.5</v>
      </c>
      <c r="D20" s="152">
        <v>-1500</v>
      </c>
      <c r="E20" s="152"/>
      <c r="F20" s="152"/>
    </row>
    <row r="21" spans="1:6" ht="37.5" x14ac:dyDescent="0.3">
      <c r="A21" s="139" t="s">
        <v>669</v>
      </c>
      <c r="B21" s="140" t="s">
        <v>695</v>
      </c>
      <c r="C21" s="152">
        <v>1.5</v>
      </c>
      <c r="D21" s="152">
        <v>1500</v>
      </c>
      <c r="E21" s="152"/>
      <c r="F21" s="152"/>
    </row>
    <row r="22" spans="1:6" ht="18.75" x14ac:dyDescent="0.3">
      <c r="A22" s="139" t="s">
        <v>670</v>
      </c>
      <c r="B22" s="140" t="s">
        <v>696</v>
      </c>
      <c r="C22" s="152">
        <v>318.81</v>
      </c>
      <c r="D22" s="152">
        <v>318812.06</v>
      </c>
      <c r="E22" s="152"/>
      <c r="F22" s="152"/>
    </row>
    <row r="23" spans="1:6" ht="18.75" x14ac:dyDescent="0.3">
      <c r="A23" s="139" t="s">
        <v>547</v>
      </c>
      <c r="B23" s="140" t="s">
        <v>697</v>
      </c>
      <c r="C23" s="152">
        <v>1500</v>
      </c>
      <c r="D23" s="152">
        <v>1500000</v>
      </c>
      <c r="E23" s="152"/>
      <c r="F23" s="152"/>
    </row>
    <row r="24" spans="1:6" ht="37.5" x14ac:dyDescent="0.3">
      <c r="A24" s="139" t="s">
        <v>624</v>
      </c>
      <c r="B24" s="140" t="s">
        <v>698</v>
      </c>
      <c r="C24" s="152">
        <v>-540</v>
      </c>
      <c r="D24" s="152">
        <v>-540000</v>
      </c>
      <c r="E24" s="152"/>
      <c r="F24" s="152"/>
    </row>
    <row r="25" spans="1:6" ht="56.25" x14ac:dyDescent="0.3">
      <c r="A25" s="139" t="s">
        <v>624</v>
      </c>
      <c r="B25" s="140" t="s">
        <v>701</v>
      </c>
      <c r="C25" s="141">
        <v>-4083.4</v>
      </c>
      <c r="D25" s="141">
        <v>-4083398.85</v>
      </c>
      <c r="E25" s="141"/>
      <c r="F25" s="141"/>
    </row>
  </sheetData>
  <pageMargins left="0.70866141732283472" right="0.70866141732283472" top="0.74803149606299213" bottom="0.74803149606299213" header="0.31496062992125984" footer="0.31496062992125984"/>
  <pageSetup paperSize="9" scale="5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89"/>
  <sheetViews>
    <sheetView topLeftCell="A19" workbookViewId="0">
      <selection activeCell="A24" sqref="A24:F89"/>
    </sheetView>
  </sheetViews>
  <sheetFormatPr defaultRowHeight="15" x14ac:dyDescent="0.25"/>
  <cols>
    <col min="1" max="1" width="32.5703125" customWidth="1"/>
    <col min="2" max="2" width="41.5703125" customWidth="1"/>
    <col min="3" max="3" width="16.85546875" customWidth="1"/>
    <col min="4" max="4" width="20.5703125" customWidth="1"/>
    <col min="5" max="5" width="20.42578125" customWidth="1"/>
    <col min="6" max="6" width="18.5703125" customWidth="1"/>
  </cols>
  <sheetData>
    <row r="3" spans="1:6" ht="18.75" x14ac:dyDescent="0.3">
      <c r="A3" s="123" t="s">
        <v>633</v>
      </c>
      <c r="B3" s="138"/>
      <c r="C3" s="126">
        <f>C4+C5+C6+C7+C8+C9+C10+C11+C12+C13+C14+C15+C16+C17</f>
        <v>41628.94</v>
      </c>
      <c r="D3" s="126">
        <f t="shared" ref="D3:F3" si="0">D4+D5+D6+D7+D8+D9+D10+D11+D12+D13+D14+D15+D16+D17</f>
        <v>41628942.43</v>
      </c>
      <c r="E3" s="126">
        <f t="shared" si="0"/>
        <v>45128676.229999997</v>
      </c>
      <c r="F3" s="126">
        <f t="shared" si="0"/>
        <v>0</v>
      </c>
    </row>
    <row r="4" spans="1:6" ht="93.75" x14ac:dyDescent="0.3">
      <c r="A4" s="174" t="s">
        <v>719</v>
      </c>
      <c r="B4" s="138" t="s">
        <v>1007</v>
      </c>
      <c r="C4" s="152">
        <v>17.13</v>
      </c>
      <c r="D4" s="152">
        <v>17129.740000000002</v>
      </c>
      <c r="E4" s="183"/>
      <c r="F4" s="182"/>
    </row>
    <row r="5" spans="1:6" ht="75" x14ac:dyDescent="0.3">
      <c r="A5" s="139" t="s">
        <v>720</v>
      </c>
      <c r="B5" s="138" t="s">
        <v>1008</v>
      </c>
      <c r="C5" s="152">
        <v>31.47</v>
      </c>
      <c r="D5" s="152">
        <v>31468.76</v>
      </c>
      <c r="E5" s="152"/>
      <c r="F5" s="182"/>
    </row>
    <row r="6" spans="1:6" ht="281.25" x14ac:dyDescent="0.3">
      <c r="A6" s="139" t="s">
        <v>721</v>
      </c>
      <c r="B6" s="138" t="s">
        <v>1000</v>
      </c>
      <c r="C6" s="152">
        <v>1098.3800000000001</v>
      </c>
      <c r="D6" s="152">
        <v>1098384.8400000001</v>
      </c>
      <c r="E6" s="182"/>
      <c r="F6" s="182"/>
    </row>
    <row r="7" spans="1:6" ht="93.75" x14ac:dyDescent="0.3">
      <c r="A7" s="139" t="s">
        <v>722</v>
      </c>
      <c r="B7" s="138" t="s">
        <v>1006</v>
      </c>
      <c r="C7" s="152">
        <v>13.88</v>
      </c>
      <c r="D7" s="152">
        <v>13878.02</v>
      </c>
      <c r="E7" s="182"/>
      <c r="F7" s="182"/>
    </row>
    <row r="8" spans="1:6" ht="75" x14ac:dyDescent="0.3">
      <c r="A8" s="139" t="s">
        <v>668</v>
      </c>
      <c r="B8" s="138" t="s">
        <v>1005</v>
      </c>
      <c r="C8" s="152">
        <v>8.35</v>
      </c>
      <c r="D8" s="152">
        <v>8347.84</v>
      </c>
      <c r="E8" s="182"/>
      <c r="F8" s="182"/>
    </row>
    <row r="9" spans="1:6" ht="37.5" x14ac:dyDescent="0.3">
      <c r="A9" s="139" t="s">
        <v>647</v>
      </c>
      <c r="B9" s="138" t="s">
        <v>1042</v>
      </c>
      <c r="C9" s="141">
        <v>385</v>
      </c>
      <c r="D9" s="141">
        <v>385000</v>
      </c>
      <c r="E9" s="126"/>
      <c r="F9" s="126"/>
    </row>
    <row r="10" spans="1:6" ht="75" x14ac:dyDescent="0.3">
      <c r="A10" s="139" t="s">
        <v>908</v>
      </c>
      <c r="B10" s="138" t="s">
        <v>909</v>
      </c>
      <c r="C10" s="141">
        <v>39824.730000000003</v>
      </c>
      <c r="D10" s="141">
        <v>39824733.229999997</v>
      </c>
      <c r="E10" s="141">
        <v>39824733.229999997</v>
      </c>
      <c r="F10" s="141"/>
    </row>
    <row r="11" spans="1:6" ht="56.25" x14ac:dyDescent="0.3">
      <c r="A11" s="139" t="s">
        <v>942</v>
      </c>
      <c r="B11" s="138" t="s">
        <v>943</v>
      </c>
      <c r="C11" s="141"/>
      <c r="D11" s="141"/>
      <c r="E11" s="141">
        <v>1715970</v>
      </c>
      <c r="F11" s="141"/>
    </row>
    <row r="12" spans="1:6" ht="56.25" x14ac:dyDescent="0.3">
      <c r="A12" s="139" t="s">
        <v>944</v>
      </c>
      <c r="B12" s="138" t="s">
        <v>945</v>
      </c>
      <c r="C12" s="141"/>
      <c r="D12" s="141"/>
      <c r="E12" s="141">
        <v>240000</v>
      </c>
      <c r="F12" s="141"/>
    </row>
    <row r="13" spans="1:6" ht="75" x14ac:dyDescent="0.3">
      <c r="A13" s="139" t="s">
        <v>946</v>
      </c>
      <c r="B13" s="138" t="s">
        <v>947</v>
      </c>
      <c r="C13" s="141"/>
      <c r="D13" s="141"/>
      <c r="E13" s="141">
        <v>2080591</v>
      </c>
      <c r="F13" s="141"/>
    </row>
    <row r="14" spans="1:6" ht="75" x14ac:dyDescent="0.3">
      <c r="A14" s="139" t="s">
        <v>948</v>
      </c>
      <c r="B14" s="138" t="s">
        <v>949</v>
      </c>
      <c r="C14" s="141"/>
      <c r="D14" s="141"/>
      <c r="E14" s="141">
        <v>255000</v>
      </c>
      <c r="F14" s="141"/>
    </row>
    <row r="15" spans="1:6" ht="93.75" x14ac:dyDescent="0.3">
      <c r="A15" s="139" t="s">
        <v>950</v>
      </c>
      <c r="B15" s="138" t="s">
        <v>951</v>
      </c>
      <c r="C15" s="141"/>
      <c r="D15" s="141"/>
      <c r="E15" s="141">
        <v>879182</v>
      </c>
      <c r="F15" s="141"/>
    </row>
    <row r="16" spans="1:6" ht="93.75" x14ac:dyDescent="0.3">
      <c r="A16" s="139" t="s">
        <v>952</v>
      </c>
      <c r="B16" s="138" t="s">
        <v>953</v>
      </c>
      <c r="C16" s="141"/>
      <c r="D16" s="141"/>
      <c r="E16" s="141">
        <v>133200</v>
      </c>
      <c r="F16" s="141"/>
    </row>
    <row r="17" spans="1:6" ht="37.5" x14ac:dyDescent="0.3">
      <c r="A17" s="139" t="s">
        <v>992</v>
      </c>
      <c r="B17" s="41" t="s">
        <v>1063</v>
      </c>
      <c r="C17" s="141">
        <v>250</v>
      </c>
      <c r="D17" s="141">
        <v>250000</v>
      </c>
      <c r="E17" s="141"/>
      <c r="F17" s="141"/>
    </row>
    <row r="20" spans="1:6" ht="18.75" x14ac:dyDescent="0.3">
      <c r="A20" s="123" t="s">
        <v>1026</v>
      </c>
      <c r="B20" s="138"/>
      <c r="C20" s="126">
        <f>C21</f>
        <v>0</v>
      </c>
      <c r="D20" s="126">
        <f t="shared" ref="D20:F20" si="1">D21</f>
        <v>0</v>
      </c>
      <c r="E20" s="126">
        <f t="shared" si="1"/>
        <v>-2562592.2200000002</v>
      </c>
      <c r="F20" s="126">
        <f t="shared" si="1"/>
        <v>0</v>
      </c>
    </row>
    <row r="21" spans="1:6" ht="75" x14ac:dyDescent="0.3">
      <c r="A21" s="139" t="s">
        <v>716</v>
      </c>
      <c r="B21" s="140" t="s">
        <v>814</v>
      </c>
      <c r="C21" s="141"/>
      <c r="D21" s="141"/>
      <c r="E21" s="141">
        <v>-2562592.2200000002</v>
      </c>
      <c r="F21" s="141"/>
    </row>
    <row r="24" spans="1:6" ht="18.75" x14ac:dyDescent="0.3">
      <c r="A24" s="123" t="s">
        <v>545</v>
      </c>
      <c r="B24" s="138"/>
      <c r="C24" s="126">
        <f>C25+C26+C27+C28+C29+C30+C31+C32+C33+C34+C35+C36+C37+C38+C39+C40+C41+C42+C43+C44+C45+C46+C47+C48+C49+C50+C51+C52+C53+C54+C55+C56+C57+C58+C59+C60+C61+C62+C63+C64+C65+C66+C67+C68+C69+C70+C71+C72+C73+C74+C75+C76+C77+C78+C79+C80+C81+C82+C83+C84+C85+C86+C87+C88+C89</f>
        <v>8617.4699999999975</v>
      </c>
      <c r="D24" s="126">
        <f t="shared" ref="D24:F24" si="2">D25+D26+D27+D28+D29+D30+D31+D32+D33+D34+D35+D36+D37+D38+D39+D40+D41+D42+D43+D44+D45+D46+D47+D48+D49+D50+D51+D52+D53+D54+D55+D56+D57+D58+D59+D60+D61+D62+D63+D64+D65+D66+D67+D68+D69+D70+D71+D72+D73+D74+D75+D76+D77+D78+D79+D80+D81+D82+D83+D84+D85+D86+D87+D88+D89</f>
        <v>8617471.6600000001</v>
      </c>
      <c r="E24" s="126">
        <f t="shared" si="2"/>
        <v>-2.3283064365386963E-10</v>
      </c>
      <c r="F24" s="126">
        <f t="shared" si="2"/>
        <v>0</v>
      </c>
    </row>
    <row r="25" spans="1:6" ht="18.75" x14ac:dyDescent="0.3">
      <c r="A25" s="139" t="s">
        <v>747</v>
      </c>
      <c r="B25" s="41" t="s">
        <v>881</v>
      </c>
      <c r="C25" s="152">
        <v>14.64</v>
      </c>
      <c r="D25" s="152">
        <v>14645</v>
      </c>
      <c r="E25" s="152"/>
      <c r="F25" s="152"/>
    </row>
    <row r="26" spans="1:6" ht="18.75" x14ac:dyDescent="0.3">
      <c r="A26" s="139" t="s">
        <v>748</v>
      </c>
      <c r="B26" s="41" t="s">
        <v>881</v>
      </c>
      <c r="C26" s="152">
        <v>18.55</v>
      </c>
      <c r="D26" s="152">
        <v>18547</v>
      </c>
      <c r="E26" s="152"/>
      <c r="F26" s="152"/>
    </row>
    <row r="27" spans="1:6" ht="18.75" x14ac:dyDescent="0.3">
      <c r="A27" s="139" t="s">
        <v>749</v>
      </c>
      <c r="B27" s="41" t="s">
        <v>881</v>
      </c>
      <c r="C27" s="152">
        <v>10.5</v>
      </c>
      <c r="D27" s="152">
        <v>10502</v>
      </c>
      <c r="E27" s="152"/>
      <c r="F27" s="152"/>
    </row>
    <row r="28" spans="1:6" ht="56.25" x14ac:dyDescent="0.3">
      <c r="A28" s="139" t="s">
        <v>667</v>
      </c>
      <c r="B28" s="140" t="s">
        <v>969</v>
      </c>
      <c r="C28" s="152">
        <v>-28.44</v>
      </c>
      <c r="D28" s="152">
        <v>-28440</v>
      </c>
      <c r="E28" s="152"/>
      <c r="F28" s="152"/>
    </row>
    <row r="29" spans="1:6" ht="18.75" x14ac:dyDescent="0.3">
      <c r="A29" s="139" t="s">
        <v>750</v>
      </c>
      <c r="B29" s="41" t="s">
        <v>881</v>
      </c>
      <c r="C29" s="152">
        <v>643.87</v>
      </c>
      <c r="D29" s="152">
        <v>643870</v>
      </c>
      <c r="E29" s="152"/>
      <c r="F29" s="152"/>
    </row>
    <row r="30" spans="1:6" ht="18.75" x14ac:dyDescent="0.3">
      <c r="A30" s="139" t="s">
        <v>751</v>
      </c>
      <c r="B30" s="41" t="s">
        <v>881</v>
      </c>
      <c r="C30" s="152">
        <v>131.19999999999999</v>
      </c>
      <c r="D30" s="152">
        <v>131202.54</v>
      </c>
      <c r="E30" s="152"/>
      <c r="F30" s="152"/>
    </row>
    <row r="31" spans="1:6" ht="37.5" x14ac:dyDescent="0.3">
      <c r="A31" s="139" t="s">
        <v>751</v>
      </c>
      <c r="B31" s="181" t="s">
        <v>973</v>
      </c>
      <c r="C31" s="152">
        <v>-92.99</v>
      </c>
      <c r="D31" s="152">
        <v>-92991.5</v>
      </c>
      <c r="E31" s="152"/>
      <c r="F31" s="152"/>
    </row>
    <row r="32" spans="1:6" ht="18.75" x14ac:dyDescent="0.3">
      <c r="A32" s="139" t="s">
        <v>752</v>
      </c>
      <c r="B32" s="153" t="s">
        <v>972</v>
      </c>
      <c r="C32" s="152">
        <v>92.99</v>
      </c>
      <c r="D32" s="152">
        <v>92991.5</v>
      </c>
      <c r="E32" s="152"/>
      <c r="F32" s="152"/>
    </row>
    <row r="33" spans="1:6" ht="131.25" x14ac:dyDescent="0.3">
      <c r="A33" s="139" t="s">
        <v>670</v>
      </c>
      <c r="B33" s="153" t="s">
        <v>964</v>
      </c>
      <c r="C33" s="152">
        <v>19.79</v>
      </c>
      <c r="D33" s="152">
        <v>19791.7</v>
      </c>
      <c r="E33" s="152"/>
      <c r="F33" s="152"/>
    </row>
    <row r="34" spans="1:6" ht="56.25" x14ac:dyDescent="0.3">
      <c r="A34" s="139" t="s">
        <v>753</v>
      </c>
      <c r="B34" s="153" t="s">
        <v>62</v>
      </c>
      <c r="C34" s="152">
        <v>50</v>
      </c>
      <c r="D34" s="152">
        <v>50000</v>
      </c>
      <c r="E34" s="152"/>
      <c r="F34" s="152"/>
    </row>
    <row r="35" spans="1:6" ht="18.75" x14ac:dyDescent="0.3">
      <c r="A35" s="139" t="s">
        <v>754</v>
      </c>
      <c r="B35" s="41" t="s">
        <v>881</v>
      </c>
      <c r="C35" s="152">
        <v>81.58</v>
      </c>
      <c r="D35" s="152">
        <v>81580</v>
      </c>
      <c r="E35" s="152"/>
      <c r="F35" s="152"/>
    </row>
    <row r="36" spans="1:6" ht="18.75" x14ac:dyDescent="0.3">
      <c r="A36" s="139" t="s">
        <v>755</v>
      </c>
      <c r="B36" s="41" t="s">
        <v>881</v>
      </c>
      <c r="C36" s="152">
        <v>49.8</v>
      </c>
      <c r="D36" s="152">
        <v>49800</v>
      </c>
      <c r="E36" s="152"/>
      <c r="F36" s="152"/>
    </row>
    <row r="37" spans="1:6" ht="18.75" x14ac:dyDescent="0.3">
      <c r="A37" s="139" t="s">
        <v>662</v>
      </c>
      <c r="B37" s="140" t="s">
        <v>970</v>
      </c>
      <c r="C37" s="152">
        <v>-1435.97</v>
      </c>
      <c r="D37" s="152">
        <v>-1435970.32</v>
      </c>
      <c r="E37" s="152"/>
      <c r="F37" s="152"/>
    </row>
    <row r="38" spans="1:6" ht="18.75" x14ac:dyDescent="0.3">
      <c r="A38" s="139" t="s">
        <v>756</v>
      </c>
      <c r="B38" s="140" t="s">
        <v>970</v>
      </c>
      <c r="C38" s="152">
        <v>1435.97</v>
      </c>
      <c r="D38" s="152">
        <v>1435970.32</v>
      </c>
      <c r="E38" s="152"/>
      <c r="F38" s="152"/>
    </row>
    <row r="39" spans="1:6" ht="18.75" x14ac:dyDescent="0.3">
      <c r="A39" s="139" t="s">
        <v>663</v>
      </c>
      <c r="B39" s="140" t="s">
        <v>850</v>
      </c>
      <c r="C39" s="152">
        <v>-50</v>
      </c>
      <c r="D39" s="152">
        <v>-50000</v>
      </c>
      <c r="E39" s="152"/>
      <c r="F39" s="152"/>
    </row>
    <row r="40" spans="1:6" ht="18.75" x14ac:dyDescent="0.3">
      <c r="A40" s="139" t="s">
        <v>757</v>
      </c>
      <c r="B40" s="41" t="s">
        <v>881</v>
      </c>
      <c r="C40" s="152">
        <v>103.35</v>
      </c>
      <c r="D40" s="152">
        <v>103349</v>
      </c>
      <c r="E40" s="152"/>
      <c r="F40" s="152"/>
    </row>
    <row r="41" spans="1:6" ht="75" x14ac:dyDescent="0.3">
      <c r="A41" s="139" t="s">
        <v>758</v>
      </c>
      <c r="B41" s="140" t="s">
        <v>971</v>
      </c>
      <c r="C41" s="152">
        <v>-2134.25</v>
      </c>
      <c r="D41" s="152">
        <v>-2134248.4500000002</v>
      </c>
      <c r="E41" s="152"/>
      <c r="F41" s="152"/>
    </row>
    <row r="42" spans="1:6" ht="93.75" x14ac:dyDescent="0.3">
      <c r="A42" s="139" t="s">
        <v>668</v>
      </c>
      <c r="B42" s="140" t="s">
        <v>806</v>
      </c>
      <c r="C42" s="141">
        <v>-39.17</v>
      </c>
      <c r="D42" s="141">
        <v>-39170.800000000003</v>
      </c>
      <c r="E42" s="141"/>
      <c r="F42" s="141"/>
    </row>
    <row r="43" spans="1:6" ht="56.25" x14ac:dyDescent="0.3">
      <c r="A43" s="139" t="s">
        <v>669</v>
      </c>
      <c r="B43" s="140" t="s">
        <v>807</v>
      </c>
      <c r="C43" s="141">
        <v>39.17</v>
      </c>
      <c r="D43" s="141">
        <v>39170.800000000003</v>
      </c>
      <c r="E43" s="141"/>
      <c r="F43" s="141"/>
    </row>
    <row r="44" spans="1:6" ht="56.25" x14ac:dyDescent="0.3">
      <c r="A44" s="139" t="s">
        <v>808</v>
      </c>
      <c r="B44" s="140" t="s">
        <v>809</v>
      </c>
      <c r="C44" s="141">
        <v>-50</v>
      </c>
      <c r="D44" s="141">
        <v>-50000</v>
      </c>
      <c r="E44" s="141"/>
      <c r="F44" s="141"/>
    </row>
    <row r="45" spans="1:6" ht="37.5" x14ac:dyDescent="0.3">
      <c r="A45" s="139" t="s">
        <v>810</v>
      </c>
      <c r="B45" s="140" t="s">
        <v>811</v>
      </c>
      <c r="C45" s="141">
        <v>-60.2</v>
      </c>
      <c r="D45" s="141">
        <v>-60200</v>
      </c>
      <c r="E45" s="141"/>
      <c r="F45" s="141"/>
    </row>
    <row r="46" spans="1:6" ht="18.75" x14ac:dyDescent="0.3">
      <c r="A46" s="139" t="s">
        <v>992</v>
      </c>
      <c r="B46" s="140" t="s">
        <v>1078</v>
      </c>
      <c r="C46" s="141">
        <v>110.2</v>
      </c>
      <c r="D46" s="141">
        <v>110200</v>
      </c>
      <c r="E46" s="141"/>
      <c r="F46" s="141"/>
    </row>
    <row r="47" spans="1:6" ht="112.5" x14ac:dyDescent="0.3">
      <c r="A47" s="139" t="s">
        <v>752</v>
      </c>
      <c r="B47" s="140" t="s">
        <v>834</v>
      </c>
      <c r="C47" s="141">
        <v>117.75</v>
      </c>
      <c r="D47" s="141">
        <v>117749</v>
      </c>
      <c r="E47" s="141"/>
      <c r="F47" s="141"/>
    </row>
    <row r="48" spans="1:6" ht="18.75" x14ac:dyDescent="0.3">
      <c r="A48" s="139" t="s">
        <v>844</v>
      </c>
      <c r="B48" s="140" t="s">
        <v>846</v>
      </c>
      <c r="C48" s="141"/>
      <c r="D48" s="141"/>
      <c r="E48" s="141">
        <v>100000</v>
      </c>
      <c r="F48" s="141"/>
    </row>
    <row r="49" spans="1:6" ht="18.75" x14ac:dyDescent="0.3">
      <c r="A49" s="139" t="s">
        <v>845</v>
      </c>
      <c r="B49" s="140" t="s">
        <v>847</v>
      </c>
      <c r="C49" s="141"/>
      <c r="D49" s="141"/>
      <c r="E49" s="141">
        <v>-100000</v>
      </c>
      <c r="F49" s="141"/>
    </row>
    <row r="50" spans="1:6" ht="56.25" x14ac:dyDescent="0.3">
      <c r="A50" s="139" t="s">
        <v>645</v>
      </c>
      <c r="B50" s="140" t="s">
        <v>868</v>
      </c>
      <c r="C50" s="141">
        <v>-67</v>
      </c>
      <c r="D50" s="141">
        <v>-67000</v>
      </c>
      <c r="E50" s="141"/>
      <c r="F50" s="141"/>
    </row>
    <row r="51" spans="1:6" ht="37.5" x14ac:dyDescent="0.3">
      <c r="A51" s="139" t="s">
        <v>900</v>
      </c>
      <c r="B51" s="140" t="s">
        <v>901</v>
      </c>
      <c r="C51" s="141">
        <v>-14.06</v>
      </c>
      <c r="D51" s="141">
        <v>-14060</v>
      </c>
      <c r="E51" s="141"/>
      <c r="F51" s="141"/>
    </row>
    <row r="52" spans="1:6" ht="37.5" x14ac:dyDescent="0.3">
      <c r="A52" s="139" t="s">
        <v>902</v>
      </c>
      <c r="B52" s="140" t="s">
        <v>903</v>
      </c>
      <c r="C52" s="141">
        <v>14.06</v>
      </c>
      <c r="D52" s="141">
        <v>14060</v>
      </c>
      <c r="E52" s="141"/>
      <c r="F52" s="141"/>
    </row>
    <row r="53" spans="1:6" ht="93.75" x14ac:dyDescent="0.3">
      <c r="A53" s="139" t="s">
        <v>908</v>
      </c>
      <c r="B53" s="138" t="s">
        <v>910</v>
      </c>
      <c r="C53" s="141"/>
      <c r="D53" s="141"/>
      <c r="E53" s="141">
        <v>2096039.17</v>
      </c>
      <c r="F53" s="141"/>
    </row>
    <row r="54" spans="1:6" ht="75" x14ac:dyDescent="0.3">
      <c r="A54" s="139" t="s">
        <v>756</v>
      </c>
      <c r="B54" s="138" t="s">
        <v>911</v>
      </c>
      <c r="C54" s="141"/>
      <c r="D54" s="141"/>
      <c r="E54" s="141">
        <v>-2096039.17</v>
      </c>
      <c r="F54" s="141"/>
    </row>
    <row r="55" spans="1:6" ht="18.75" x14ac:dyDescent="0.3">
      <c r="A55" s="185" t="s">
        <v>750</v>
      </c>
      <c r="B55" s="41" t="s">
        <v>881</v>
      </c>
      <c r="C55" s="141">
        <v>1603.85</v>
      </c>
      <c r="D55" s="141">
        <v>1603846.95</v>
      </c>
      <c r="E55" s="141"/>
      <c r="F55" s="141"/>
    </row>
    <row r="56" spans="1:6" ht="18.75" x14ac:dyDescent="0.3">
      <c r="A56" s="185" t="s">
        <v>749</v>
      </c>
      <c r="B56" s="41" t="s">
        <v>881</v>
      </c>
      <c r="C56" s="141">
        <v>35.659999999999997</v>
      </c>
      <c r="D56" s="141">
        <v>35656.57</v>
      </c>
      <c r="E56" s="141"/>
      <c r="F56" s="141"/>
    </row>
    <row r="57" spans="1:6" ht="18.75" x14ac:dyDescent="0.3">
      <c r="A57" s="185" t="s">
        <v>748</v>
      </c>
      <c r="B57" s="41" t="s">
        <v>881</v>
      </c>
      <c r="C57" s="141">
        <v>29.51</v>
      </c>
      <c r="D57" s="141">
        <v>29511.13</v>
      </c>
      <c r="E57" s="141"/>
      <c r="F57" s="141"/>
    </row>
    <row r="58" spans="1:6" ht="56.25" x14ac:dyDescent="0.3">
      <c r="A58" s="139" t="s">
        <v>942</v>
      </c>
      <c r="B58" s="138" t="s">
        <v>954</v>
      </c>
      <c r="C58" s="141"/>
      <c r="D58" s="141"/>
      <c r="E58" s="141">
        <v>944450</v>
      </c>
      <c r="F58" s="141"/>
    </row>
    <row r="59" spans="1:6" ht="75" x14ac:dyDescent="0.3">
      <c r="A59" s="139" t="s">
        <v>946</v>
      </c>
      <c r="B59" s="138" t="s">
        <v>955</v>
      </c>
      <c r="C59" s="141"/>
      <c r="D59" s="141"/>
      <c r="E59" s="141">
        <v>1145133</v>
      </c>
      <c r="F59" s="141"/>
    </row>
    <row r="60" spans="1:6" ht="112.5" x14ac:dyDescent="0.3">
      <c r="A60" s="139" t="s">
        <v>950</v>
      </c>
      <c r="B60" s="138" t="s">
        <v>956</v>
      </c>
      <c r="C60" s="141"/>
      <c r="D60" s="141"/>
      <c r="E60" s="141">
        <v>483891.47</v>
      </c>
      <c r="F60" s="141"/>
    </row>
    <row r="61" spans="1:6" ht="56.25" x14ac:dyDescent="0.3">
      <c r="A61" s="139" t="s">
        <v>756</v>
      </c>
      <c r="B61" s="140" t="s">
        <v>957</v>
      </c>
      <c r="C61" s="141"/>
      <c r="D61" s="141"/>
      <c r="E61" s="141">
        <v>-944450</v>
      </c>
      <c r="F61" s="141"/>
    </row>
    <row r="62" spans="1:6" ht="56.25" x14ac:dyDescent="0.3">
      <c r="A62" s="139" t="s">
        <v>645</v>
      </c>
      <c r="B62" s="140" t="s">
        <v>958</v>
      </c>
      <c r="C62" s="141"/>
      <c r="D62" s="141"/>
      <c r="E62" s="141">
        <v>-1629024.47</v>
      </c>
      <c r="F62" s="141"/>
    </row>
    <row r="63" spans="1:6" ht="56.25" x14ac:dyDescent="0.3">
      <c r="A63" s="139" t="s">
        <v>992</v>
      </c>
      <c r="B63" s="140" t="s">
        <v>993</v>
      </c>
      <c r="C63" s="141">
        <v>4366.9399999999996</v>
      </c>
      <c r="D63" s="141">
        <v>4366939</v>
      </c>
      <c r="E63" s="141"/>
      <c r="F63" s="141"/>
    </row>
    <row r="64" spans="1:6" ht="18.75" x14ac:dyDescent="0.3">
      <c r="A64" s="139" t="s">
        <v>758</v>
      </c>
      <c r="B64" s="140" t="s">
        <v>998</v>
      </c>
      <c r="C64" s="141">
        <v>-3033.81</v>
      </c>
      <c r="D64" s="141">
        <v>-3033811</v>
      </c>
      <c r="E64" s="141"/>
      <c r="F64" s="141"/>
    </row>
    <row r="65" spans="1:6" ht="18.75" x14ac:dyDescent="0.3">
      <c r="A65" s="139" t="s">
        <v>994</v>
      </c>
      <c r="B65" s="140" t="s">
        <v>996</v>
      </c>
      <c r="C65" s="141">
        <v>-1039.81</v>
      </c>
      <c r="D65" s="141">
        <v>-1039807</v>
      </c>
      <c r="E65" s="141"/>
      <c r="F65" s="141"/>
    </row>
    <row r="66" spans="1:6" ht="18.75" x14ac:dyDescent="0.3">
      <c r="A66" s="139" t="s">
        <v>995</v>
      </c>
      <c r="B66" s="140" t="s">
        <v>997</v>
      </c>
      <c r="C66" s="141">
        <v>-293.32</v>
      </c>
      <c r="D66" s="141">
        <v>-293321</v>
      </c>
      <c r="E66" s="141"/>
      <c r="F66" s="141"/>
    </row>
    <row r="67" spans="1:6" ht="37.5" x14ac:dyDescent="0.3">
      <c r="A67" s="139" t="s">
        <v>757</v>
      </c>
      <c r="B67" s="140" t="s">
        <v>1031</v>
      </c>
      <c r="C67" s="141">
        <v>340</v>
      </c>
      <c r="D67" s="141">
        <v>340000</v>
      </c>
      <c r="E67" s="141"/>
      <c r="F67" s="141"/>
    </row>
    <row r="68" spans="1:6" ht="37.5" x14ac:dyDescent="0.3">
      <c r="A68" s="139" t="s">
        <v>992</v>
      </c>
      <c r="B68" s="140" t="s">
        <v>1031</v>
      </c>
      <c r="C68" s="141">
        <v>-340</v>
      </c>
      <c r="D68" s="141">
        <v>-340000</v>
      </c>
      <c r="E68" s="141"/>
      <c r="F68" s="141"/>
    </row>
    <row r="69" spans="1:6" ht="37.5" x14ac:dyDescent="0.3">
      <c r="A69" s="139" t="s">
        <v>1032</v>
      </c>
      <c r="B69" s="140" t="s">
        <v>1038</v>
      </c>
      <c r="C69" s="141">
        <v>-300</v>
      </c>
      <c r="D69" s="141">
        <v>-300000</v>
      </c>
      <c r="E69" s="141"/>
      <c r="F69" s="141"/>
    </row>
    <row r="70" spans="1:6" ht="18.75" x14ac:dyDescent="0.3">
      <c r="A70" s="139" t="s">
        <v>992</v>
      </c>
      <c r="B70" s="140" t="s">
        <v>1088</v>
      </c>
      <c r="C70" s="141">
        <v>300</v>
      </c>
      <c r="D70" s="141">
        <v>300000</v>
      </c>
      <c r="E70" s="141"/>
      <c r="F70" s="141"/>
    </row>
    <row r="71" spans="1:6" ht="18.75" x14ac:dyDescent="0.3">
      <c r="A71" s="139" t="s">
        <v>1034</v>
      </c>
      <c r="B71" s="140" t="s">
        <v>1037</v>
      </c>
      <c r="C71" s="141">
        <v>-516</v>
      </c>
      <c r="D71" s="141">
        <v>-516000</v>
      </c>
      <c r="E71" s="141"/>
      <c r="F71" s="141"/>
    </row>
    <row r="72" spans="1:6" ht="18.75" x14ac:dyDescent="0.3">
      <c r="A72" s="139" t="s">
        <v>992</v>
      </c>
      <c r="B72" s="140" t="s">
        <v>1088</v>
      </c>
      <c r="C72" s="141">
        <v>1027.5999999999999</v>
      </c>
      <c r="D72" s="141">
        <v>1027600</v>
      </c>
      <c r="E72" s="141"/>
      <c r="F72" s="141"/>
    </row>
    <row r="73" spans="1:6" ht="18.75" x14ac:dyDescent="0.3">
      <c r="A73" s="139" t="s">
        <v>1043</v>
      </c>
      <c r="B73" s="140" t="s">
        <v>1071</v>
      </c>
      <c r="C73" s="141">
        <v>-49</v>
      </c>
      <c r="D73" s="141">
        <v>-49000</v>
      </c>
      <c r="E73" s="141"/>
      <c r="F73" s="141"/>
    </row>
    <row r="74" spans="1:6" ht="37.5" x14ac:dyDescent="0.3">
      <c r="A74" s="139" t="s">
        <v>547</v>
      </c>
      <c r="B74" s="140" t="s">
        <v>1073</v>
      </c>
      <c r="C74" s="141">
        <v>-6551</v>
      </c>
      <c r="D74" s="141">
        <v>-6551000</v>
      </c>
      <c r="E74" s="141"/>
      <c r="F74" s="141"/>
    </row>
    <row r="75" spans="1:6" ht="18.75" x14ac:dyDescent="0.3">
      <c r="A75" s="139" t="s">
        <v>647</v>
      </c>
      <c r="B75" s="140" t="s">
        <v>1069</v>
      </c>
      <c r="C75" s="141">
        <v>-492</v>
      </c>
      <c r="D75" s="141">
        <v>-492000</v>
      </c>
      <c r="E75" s="141"/>
      <c r="F75" s="141"/>
    </row>
    <row r="76" spans="1:6" ht="37.5" x14ac:dyDescent="0.3">
      <c r="A76" s="139" t="s">
        <v>1044</v>
      </c>
      <c r="B76" s="140" t="s">
        <v>1070</v>
      </c>
      <c r="C76" s="141">
        <v>-124</v>
      </c>
      <c r="D76" s="141">
        <v>-124000</v>
      </c>
      <c r="E76" s="141"/>
      <c r="F76" s="141"/>
    </row>
    <row r="77" spans="1:6" ht="56.25" x14ac:dyDescent="0.3">
      <c r="A77" s="139" t="s">
        <v>812</v>
      </c>
      <c r="B77" s="140" t="s">
        <v>1072</v>
      </c>
      <c r="C77" s="141">
        <v>-180</v>
      </c>
      <c r="D77" s="141">
        <v>-180000</v>
      </c>
      <c r="E77" s="141"/>
      <c r="F77" s="141"/>
    </row>
    <row r="78" spans="1:6" ht="18.75" x14ac:dyDescent="0.3">
      <c r="A78" s="139" t="s">
        <v>1045</v>
      </c>
      <c r="B78" s="140" t="s">
        <v>1071</v>
      </c>
      <c r="C78" s="141">
        <v>-14</v>
      </c>
      <c r="D78" s="141">
        <v>-14000</v>
      </c>
      <c r="E78" s="141"/>
      <c r="F78" s="141"/>
    </row>
    <row r="79" spans="1:6" ht="18.75" x14ac:dyDescent="0.3">
      <c r="A79" s="139" t="s">
        <v>547</v>
      </c>
      <c r="B79" s="140" t="s">
        <v>1049</v>
      </c>
      <c r="C79" s="141">
        <v>643.1</v>
      </c>
      <c r="D79" s="141">
        <v>643100</v>
      </c>
      <c r="E79" s="141"/>
      <c r="F79" s="141"/>
    </row>
    <row r="80" spans="1:6" ht="18.75" x14ac:dyDescent="0.3">
      <c r="A80" s="139" t="s">
        <v>995</v>
      </c>
      <c r="B80" s="140" t="s">
        <v>1051</v>
      </c>
      <c r="C80" s="141">
        <v>488.4</v>
      </c>
      <c r="D80" s="141">
        <v>488400</v>
      </c>
      <c r="E80" s="141"/>
      <c r="F80" s="141"/>
    </row>
    <row r="81" spans="1:6" ht="37.5" x14ac:dyDescent="0.3">
      <c r="A81" s="139" t="s">
        <v>547</v>
      </c>
      <c r="B81" s="140" t="s">
        <v>1052</v>
      </c>
      <c r="C81" s="141">
        <v>5644.01</v>
      </c>
      <c r="D81" s="141">
        <v>5644009.2199999997</v>
      </c>
      <c r="E81" s="141"/>
      <c r="F81" s="141"/>
    </row>
    <row r="82" spans="1:6" ht="37.5" x14ac:dyDescent="0.3">
      <c r="A82" s="139" t="s">
        <v>547</v>
      </c>
      <c r="B82" s="140" t="s">
        <v>1053</v>
      </c>
      <c r="C82" s="141">
        <v>700</v>
      </c>
      <c r="D82" s="141">
        <v>700000</v>
      </c>
      <c r="E82" s="141"/>
      <c r="F82" s="141"/>
    </row>
    <row r="83" spans="1:6" ht="18.75" x14ac:dyDescent="0.3">
      <c r="A83" s="139" t="s">
        <v>992</v>
      </c>
      <c r="B83" s="140" t="s">
        <v>1078</v>
      </c>
      <c r="C83" s="141">
        <v>7410</v>
      </c>
      <c r="D83" s="141">
        <v>7410000</v>
      </c>
      <c r="E83" s="141"/>
      <c r="F83" s="141"/>
    </row>
    <row r="84" spans="1:6" ht="93.75" x14ac:dyDescent="0.3">
      <c r="A84" s="139" t="s">
        <v>908</v>
      </c>
      <c r="B84" s="138" t="s">
        <v>910</v>
      </c>
      <c r="C84" s="141">
        <v>2096.04</v>
      </c>
      <c r="D84" s="141">
        <v>2096039.17</v>
      </c>
      <c r="E84" s="141"/>
      <c r="F84" s="141"/>
    </row>
    <row r="85" spans="1:6" ht="18.75" x14ac:dyDescent="0.3">
      <c r="A85" s="139" t="s">
        <v>547</v>
      </c>
      <c r="B85" s="140" t="s">
        <v>1084</v>
      </c>
      <c r="C85" s="141">
        <v>-2096.04</v>
      </c>
      <c r="D85" s="141">
        <v>-2096039.17</v>
      </c>
      <c r="E85" s="141"/>
      <c r="F85" s="141"/>
    </row>
    <row r="86" spans="1:6" ht="18.75" x14ac:dyDescent="0.3">
      <c r="A86" s="139" t="s">
        <v>1043</v>
      </c>
      <c r="B86" s="140" t="s">
        <v>1084</v>
      </c>
      <c r="C86" s="141">
        <v>-218</v>
      </c>
      <c r="D86" s="141">
        <v>-218000</v>
      </c>
      <c r="E86" s="141"/>
      <c r="F86" s="141"/>
    </row>
    <row r="87" spans="1:6" ht="56.25" x14ac:dyDescent="0.3">
      <c r="A87" s="139" t="s">
        <v>547</v>
      </c>
      <c r="B87" s="140" t="s">
        <v>1085</v>
      </c>
      <c r="C87" s="141">
        <v>915</v>
      </c>
      <c r="D87" s="141">
        <v>915000</v>
      </c>
      <c r="E87" s="141"/>
      <c r="F87" s="141"/>
    </row>
    <row r="88" spans="1:6" ht="18.75" x14ac:dyDescent="0.3">
      <c r="A88" s="139" t="s">
        <v>647</v>
      </c>
      <c r="B88" s="140" t="s">
        <v>1086</v>
      </c>
      <c r="C88" s="141">
        <v>-507</v>
      </c>
      <c r="D88" s="141">
        <v>-507000</v>
      </c>
      <c r="E88" s="141"/>
      <c r="F88" s="141"/>
    </row>
    <row r="89" spans="1:6" ht="18.75" x14ac:dyDescent="0.3">
      <c r="A89" s="139" t="s">
        <v>1044</v>
      </c>
      <c r="B89" s="140" t="s">
        <v>1087</v>
      </c>
      <c r="C89" s="141">
        <v>-190</v>
      </c>
      <c r="D89" s="141">
        <v>-190000</v>
      </c>
      <c r="E89" s="141"/>
      <c r="F89" s="141"/>
    </row>
  </sheetData>
  <pageMargins left="0.70866141732283472" right="0.70866141732283472" top="0.74803149606299213" bottom="0.74803149606299213" header="0.31496062992125984" footer="0.31496062992125984"/>
  <pageSetup paperSize="9" scale="57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2023</vt:lpstr>
      <vt:lpstr>поясн</vt:lpstr>
      <vt:lpstr>Лист1</vt:lpstr>
      <vt:lpstr>мф</vt:lpstr>
      <vt:lpstr>Лист3</vt:lpstr>
      <vt:lpstr>Лист2</vt:lpstr>
      <vt:lpstr>Лист4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2023-11-30T06:39:54Z</dcterms:modified>
</cp:coreProperties>
</file>