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1" sheetId="8" r:id="rId1"/>
  </sheets>
  <definedNames>
    <definedName name="_xlnm._FilterDatabase" localSheetId="0" hidden="1">'Приложение 11'!$A$17:$K$477</definedName>
    <definedName name="_xlnm.Print_Titles" localSheetId="0">'Приложение 11'!$17:$17</definedName>
    <definedName name="_xlnm.Print_Area" localSheetId="0">'Приложение 11'!$A$1:$E$476</definedName>
  </definedNames>
  <calcPr calcId="124519"/>
</workbook>
</file>

<file path=xl/calcChain.xml><?xml version="1.0" encoding="utf-8"?>
<calcChain xmlns="http://schemas.openxmlformats.org/spreadsheetml/2006/main">
  <c r="E58" i="8"/>
  <c r="D58"/>
  <c r="E56"/>
  <c r="E55" s="1"/>
  <c r="D56"/>
  <c r="D55" s="1"/>
  <c r="E134"/>
  <c r="D134"/>
  <c r="E259"/>
  <c r="D259"/>
  <c r="D245"/>
  <c r="E149"/>
  <c r="D149"/>
  <c r="E277"/>
  <c r="D278"/>
  <c r="E431" l="1"/>
  <c r="D431"/>
  <c r="E441" l="1"/>
  <c r="D441"/>
  <c r="E439"/>
  <c r="D439"/>
  <c r="E251" l="1"/>
  <c r="D251"/>
  <c r="E65"/>
  <c r="E64" s="1"/>
  <c r="D65"/>
  <c r="D64" s="1"/>
  <c r="E264" l="1"/>
  <c r="D264"/>
  <c r="E262"/>
  <c r="E261" s="1"/>
  <c r="D262"/>
  <c r="D280"/>
  <c r="D277" s="1"/>
  <c r="E273"/>
  <c r="D273"/>
  <c r="D261" l="1"/>
  <c r="E355"/>
  <c r="D355"/>
  <c r="E342"/>
  <c r="D342"/>
  <c r="E344"/>
  <c r="D344"/>
  <c r="E337"/>
  <c r="D337"/>
  <c r="E325"/>
  <c r="D325"/>
  <c r="E317"/>
  <c r="D317"/>
  <c r="E313"/>
  <c r="D313"/>
  <c r="E203"/>
  <c r="D203"/>
  <c r="E191"/>
  <c r="D191"/>
  <c r="E206" l="1"/>
  <c r="D206"/>
  <c r="E218"/>
  <c r="D218"/>
  <c r="E433" l="1"/>
  <c r="D433"/>
  <c r="E460"/>
  <c r="D460"/>
  <c r="E458"/>
  <c r="E457" s="1"/>
  <c r="D458"/>
  <c r="E396"/>
  <c r="D396"/>
  <c r="D457" l="1"/>
  <c r="E145"/>
  <c r="E144" s="1"/>
  <c r="D145"/>
  <c r="D144" s="1"/>
  <c r="E138"/>
  <c r="E137" s="1"/>
  <c r="D138"/>
  <c r="D137" s="1"/>
  <c r="E132"/>
  <c r="E131" s="1"/>
  <c r="D132"/>
  <c r="D131" s="1"/>
  <c r="E129"/>
  <c r="E128" s="1"/>
  <c r="D129"/>
  <c r="D128" s="1"/>
  <c r="E122"/>
  <c r="E120" s="1"/>
  <c r="E119" s="1"/>
  <c r="D122"/>
  <c r="D120" s="1"/>
  <c r="D119" s="1"/>
  <c r="E99"/>
  <c r="D99"/>
  <c r="E73"/>
  <c r="D73"/>
  <c r="E67"/>
  <c r="D67"/>
  <c r="E71"/>
  <c r="D71"/>
  <c r="D70" l="1"/>
  <c r="E70"/>
  <c r="E69" s="1"/>
  <c r="E241"/>
  <c r="D423" l="1"/>
  <c r="E427"/>
  <c r="D437" l="1"/>
  <c r="D435"/>
  <c r="D414"/>
  <c r="D411"/>
  <c r="D409"/>
  <c r="D405"/>
  <c r="D402"/>
  <c r="D400"/>
  <c r="D152"/>
  <c r="D151" s="1"/>
  <c r="D148"/>
  <c r="D147" s="1"/>
  <c r="D142"/>
  <c r="D141" s="1"/>
  <c r="D140" s="1"/>
  <c r="D126"/>
  <c r="D125" s="1"/>
  <c r="D124" s="1"/>
  <c r="D118"/>
  <c r="D117" l="1"/>
  <c r="D404"/>
  <c r="D399"/>
  <c r="D427"/>
  <c r="D376"/>
  <c r="D372"/>
  <c r="E452"/>
  <c r="E451" s="1"/>
  <c r="D452"/>
  <c r="D451" s="1"/>
  <c r="D371" l="1"/>
  <c r="D370" s="1"/>
  <c r="D241"/>
  <c r="D368"/>
  <c r="D362"/>
  <c r="D360"/>
  <c r="D353"/>
  <c r="D349"/>
  <c r="D336"/>
  <c r="D332"/>
  <c r="D330"/>
  <c r="D324"/>
  <c r="D321"/>
  <c r="D309"/>
  <c r="D302"/>
  <c r="D305"/>
  <c r="D298"/>
  <c r="D221"/>
  <c r="D220" s="1"/>
  <c r="D216"/>
  <c r="D215" s="1"/>
  <c r="D212"/>
  <c r="D209"/>
  <c r="D200"/>
  <c r="D197"/>
  <c r="D194"/>
  <c r="D189"/>
  <c r="D185"/>
  <c r="D182"/>
  <c r="D179"/>
  <c r="D176"/>
  <c r="D173"/>
  <c r="D171"/>
  <c r="D168"/>
  <c r="D165"/>
  <c r="D162"/>
  <c r="D159"/>
  <c r="D156"/>
  <c r="D34"/>
  <c r="D30"/>
  <c r="D27"/>
  <c r="D26" s="1"/>
  <c r="D24"/>
  <c r="D23" s="1"/>
  <c r="D283"/>
  <c r="D282" s="1"/>
  <c r="D272"/>
  <c r="D268"/>
  <c r="D267" s="1"/>
  <c r="D257"/>
  <c r="D249"/>
  <c r="D247"/>
  <c r="D236"/>
  <c r="D238"/>
  <c r="D232"/>
  <c r="D234"/>
  <c r="D229"/>
  <c r="D227"/>
  <c r="D466"/>
  <c r="D465" s="1"/>
  <c r="D455"/>
  <c r="D454" s="1"/>
  <c r="D101"/>
  <c r="D109"/>
  <c r="D108" s="1"/>
  <c r="D106"/>
  <c r="D105" s="1"/>
  <c r="D103"/>
  <c r="D95"/>
  <c r="D93"/>
  <c r="D89"/>
  <c r="D85"/>
  <c r="D84" s="1"/>
  <c r="D82"/>
  <c r="D81" s="1"/>
  <c r="D78"/>
  <c r="D77" s="1"/>
  <c r="D76" s="1"/>
  <c r="D69"/>
  <c r="D62"/>
  <c r="D53"/>
  <c r="D52" s="1"/>
  <c r="D51" s="1"/>
  <c r="D48"/>
  <c r="D47" s="1"/>
  <c r="D45"/>
  <c r="D44" s="1"/>
  <c r="D39"/>
  <c r="D38" s="1"/>
  <c r="D37" s="1"/>
  <c r="D469"/>
  <c r="D468" s="1"/>
  <c r="D463"/>
  <c r="D462" s="1"/>
  <c r="D113"/>
  <c r="D112" s="1"/>
  <c r="D111" s="1"/>
  <c r="D20"/>
  <c r="D19" s="1"/>
  <c r="D18" s="1"/>
  <c r="D449"/>
  <c r="D443"/>
  <c r="D425"/>
  <c r="D256" l="1"/>
  <c r="D255" s="1"/>
  <c r="D240"/>
  <c r="D266"/>
  <c r="D188"/>
  <c r="D226"/>
  <c r="D80"/>
  <c r="D88"/>
  <c r="D98"/>
  <c r="D231"/>
  <c r="D61"/>
  <c r="D43"/>
  <c r="D36" s="1"/>
  <c r="D29"/>
  <c r="D22" s="1"/>
  <c r="D348"/>
  <c r="D329"/>
  <c r="D297"/>
  <c r="D312"/>
  <c r="D341"/>
  <c r="D155"/>
  <c r="D446"/>
  <c r="D422" s="1"/>
  <c r="D420"/>
  <c r="D419" s="1"/>
  <c r="D417"/>
  <c r="D416" s="1"/>
  <c r="D365"/>
  <c r="D359" s="1"/>
  <c r="D293"/>
  <c r="D291"/>
  <c r="D287"/>
  <c r="D393"/>
  <c r="D392" s="1"/>
  <c r="D390"/>
  <c r="D386"/>
  <c r="D381"/>
  <c r="D383"/>
  <c r="E423"/>
  <c r="E142"/>
  <c r="E141" s="1"/>
  <c r="E140" s="1"/>
  <c r="E437"/>
  <c r="E152"/>
  <c r="E151" s="1"/>
  <c r="E118"/>
  <c r="E148"/>
  <c r="E147" s="1"/>
  <c r="E48"/>
  <c r="E47" s="1"/>
  <c r="E45"/>
  <c r="E44" s="1"/>
  <c r="E126"/>
  <c r="E125" s="1"/>
  <c r="E124" s="1"/>
  <c r="E62"/>
  <c r="E435"/>
  <c r="E411"/>
  <c r="E469"/>
  <c r="E468" s="1"/>
  <c r="E376"/>
  <c r="E372"/>
  <c r="E283"/>
  <c r="E282" s="1"/>
  <c r="E272"/>
  <c r="E268"/>
  <c r="E267" s="1"/>
  <c r="E257"/>
  <c r="E249"/>
  <c r="E247"/>
  <c r="E194"/>
  <c r="E173"/>
  <c r="E103"/>
  <c r="E78"/>
  <c r="E77" s="1"/>
  <c r="E76" s="1"/>
  <c r="E53"/>
  <c r="E34"/>
  <c r="E30"/>
  <c r="E27"/>
  <c r="E26" s="1"/>
  <c r="E24"/>
  <c r="E23" s="1"/>
  <c r="E39"/>
  <c r="E38" s="1"/>
  <c r="E37" s="1"/>
  <c r="E287"/>
  <c r="E463"/>
  <c r="E462" s="1"/>
  <c r="E185"/>
  <c r="E256" l="1"/>
  <c r="E255" s="1"/>
  <c r="E266"/>
  <c r="E117"/>
  <c r="D225"/>
  <c r="D60"/>
  <c r="D50" s="1"/>
  <c r="D87"/>
  <c r="D75" s="1"/>
  <c r="D296"/>
  <c r="D154"/>
  <c r="E61"/>
  <c r="E60" s="1"/>
  <c r="D398"/>
  <c r="D380"/>
  <c r="D385"/>
  <c r="D286"/>
  <c r="D285" s="1"/>
  <c r="E43"/>
  <c r="E36" s="1"/>
  <c r="E371"/>
  <c r="E370" s="1"/>
  <c r="E240"/>
  <c r="E29"/>
  <c r="E22" s="1"/>
  <c r="E212"/>
  <c r="E324"/>
  <c r="E405"/>
  <c r="E409"/>
  <c r="E414"/>
  <c r="E402"/>
  <c r="E400"/>
  <c r="E417"/>
  <c r="E416" s="1"/>
  <c r="E420"/>
  <c r="E419" s="1"/>
  <c r="E425"/>
  <c r="E443"/>
  <c r="E446"/>
  <c r="E449"/>
  <c r="E20"/>
  <c r="E19" s="1"/>
  <c r="E18" s="1"/>
  <c r="E82"/>
  <c r="E81" s="1"/>
  <c r="E85"/>
  <c r="E84" s="1"/>
  <c r="E89"/>
  <c r="E93"/>
  <c r="E95"/>
  <c r="E101"/>
  <c r="E98" s="1"/>
  <c r="E106"/>
  <c r="E105" s="1"/>
  <c r="E109"/>
  <c r="E108" s="1"/>
  <c r="E113"/>
  <c r="E112" s="1"/>
  <c r="E111" s="1"/>
  <c r="E156"/>
  <c r="E159"/>
  <c r="E162"/>
  <c r="E165"/>
  <c r="E168"/>
  <c r="E171"/>
  <c r="E176"/>
  <c r="E179"/>
  <c r="E182"/>
  <c r="E189"/>
  <c r="E197"/>
  <c r="E200"/>
  <c r="E209"/>
  <c r="E216"/>
  <c r="E215" s="1"/>
  <c r="E221"/>
  <c r="E220" s="1"/>
  <c r="E227"/>
  <c r="E232"/>
  <c r="E234"/>
  <c r="E236"/>
  <c r="E238"/>
  <c r="E229"/>
  <c r="E291"/>
  <c r="E293"/>
  <c r="E298"/>
  <c r="E305"/>
  <c r="E309"/>
  <c r="E302"/>
  <c r="E321"/>
  <c r="E332"/>
  <c r="E330"/>
  <c r="E336"/>
  <c r="E349"/>
  <c r="E353"/>
  <c r="E360"/>
  <c r="E362"/>
  <c r="E365"/>
  <c r="E368"/>
  <c r="E381"/>
  <c r="E386"/>
  <c r="E390"/>
  <c r="E393"/>
  <c r="E455"/>
  <c r="E454" s="1"/>
  <c r="E466"/>
  <c r="E465" s="1"/>
  <c r="K167"/>
  <c r="J167"/>
  <c r="I167"/>
  <c r="H167"/>
  <c r="G83"/>
  <c r="G77"/>
  <c r="G54"/>
  <c r="F170"/>
  <c r="G170"/>
  <c r="F168"/>
  <c r="G168"/>
  <c r="F178"/>
  <c r="G178"/>
  <c r="F83"/>
  <c r="F77"/>
  <c r="F54"/>
  <c r="F161"/>
  <c r="F158"/>
  <c r="F171"/>
  <c r="F184"/>
  <c r="F183" s="1"/>
  <c r="F380"/>
  <c r="F386"/>
  <c r="F390"/>
  <c r="F402"/>
  <c r="F399" s="1"/>
  <c r="F405"/>
  <c r="F409"/>
  <c r="F411"/>
  <c r="F417"/>
  <c r="F419"/>
  <c r="F422"/>
  <c r="F425"/>
  <c r="F444"/>
  <c r="F443" s="1"/>
  <c r="G386"/>
  <c r="G390"/>
  <c r="G176"/>
  <c r="F176"/>
  <c r="G171"/>
  <c r="G181"/>
  <c r="F181"/>
  <c r="G158"/>
  <c r="H158"/>
  <c r="I158"/>
  <c r="J158"/>
  <c r="K158"/>
  <c r="G161"/>
  <c r="G184"/>
  <c r="G183" s="1"/>
  <c r="G444"/>
  <c r="G443" s="1"/>
  <c r="G402"/>
  <c r="G399" s="1"/>
  <c r="G405"/>
  <c r="G409"/>
  <c r="G411"/>
  <c r="G417"/>
  <c r="G419"/>
  <c r="G422"/>
  <c r="G425"/>
  <c r="E422" l="1"/>
  <c r="E188"/>
  <c r="E399"/>
  <c r="D379"/>
  <c r="D474" s="1"/>
  <c r="E359"/>
  <c r="E80"/>
  <c r="E155"/>
  <c r="E88"/>
  <c r="E52"/>
  <c r="E51" s="1"/>
  <c r="E50" s="1"/>
  <c r="E226"/>
  <c r="E231"/>
  <c r="E286"/>
  <c r="E285" s="1"/>
  <c r="E404"/>
  <c r="E348"/>
  <c r="F157"/>
  <c r="G20"/>
  <c r="F404"/>
  <c r="F398" s="1"/>
  <c r="F385"/>
  <c r="F379" s="1"/>
  <c r="E297"/>
  <c r="G167"/>
  <c r="G166" s="1"/>
  <c r="E380"/>
  <c r="G404"/>
  <c r="G398" s="1"/>
  <c r="E341"/>
  <c r="E312"/>
  <c r="G157"/>
  <c r="G385"/>
  <c r="G379" s="1"/>
  <c r="E392"/>
  <c r="E385"/>
  <c r="E329"/>
  <c r="F20"/>
  <c r="F18" s="1"/>
  <c r="F167"/>
  <c r="F166" s="1"/>
  <c r="E225" l="1"/>
  <c r="E296"/>
  <c r="E154"/>
  <c r="E398"/>
  <c r="G18"/>
  <c r="G474" s="1"/>
  <c r="E87"/>
  <c r="E75" s="1"/>
  <c r="F474"/>
  <c r="E379"/>
  <c r="E474" l="1"/>
</calcChain>
</file>

<file path=xl/sharedStrings.xml><?xml version="1.0" encoding="utf-8"?>
<sst xmlns="http://schemas.openxmlformats.org/spreadsheetml/2006/main" count="1155" uniqueCount="466">
  <si>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</si>
  <si>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</si>
  <si>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</si>
  <si>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</si>
  <si>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</si>
  <si>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</si>
  <si>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</si>
  <si>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</si>
  <si>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</si>
  <si>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</si>
  <si>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</si>
  <si>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</si>
  <si>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</si>
  <si>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</si>
  <si>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</si>
  <si>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</si>
  <si>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</si>
  <si>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</si>
  <si>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</si>
  <si>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</si>
  <si>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</si>
  <si>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</si>
  <si>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</si>
  <si>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</si>
  <si>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</si>
  <si>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</si>
  <si>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</si>
  <si>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</si>
  <si>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</si>
  <si>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</si>
  <si>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</si>
  <si>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</si>
  <si>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</si>
  <si>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</si>
  <si>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</si>
  <si>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</si>
  <si>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</si>
  <si>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</si>
  <si>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</si>
  <si>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</si>
  <si>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</si>
  <si>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</si>
  <si>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</si>
  <si>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</si>
  <si>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</si>
  <si>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</si>
  <si>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</si>
  <si>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</si>
  <si>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</si>
  <si>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</si>
  <si>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</si>
  <si>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</si>
  <si>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</si>
  <si>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</si>
  <si>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</si>
  <si>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</si>
  <si>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</si>
  <si>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</si>
  <si>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</si>
  <si>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</si>
  <si>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</si>
  <si>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</si>
  <si>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</si>
  <si>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</si>
  <si>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</si>
  <si>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</si>
  <si>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</si>
  <si>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</si>
  <si>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</si>
  <si>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</si>
  <si>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</si>
  <si>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</si>
  <si>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</si>
  <si>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</si>
  <si>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</si>
  <si>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</si>
  <si>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</si>
  <si>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</si>
  <si>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</si>
  <si>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</si>
  <si>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</si>
  <si>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</si>
  <si>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</si>
  <si>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</si>
  <si>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</si>
  <si>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</si>
  <si>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</si>
  <si>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</si>
  <si>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</si>
  <si>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</si>
  <si>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</si>
  <si>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</si>
  <si>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</si>
  <si>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</si>
  <si>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</si>
  <si>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</si>
  <si>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</si>
  <si>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</si>
  <si>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</si>
  <si>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</si>
  <si>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</si>
  <si>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</si>
  <si>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</si>
  <si>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</si>
  <si>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</si>
  <si>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</si>
  <si>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</si>
  <si>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</si>
  <si>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</si>
  <si>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</si>
  <si>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</si>
  <si>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</si>
  <si>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</si>
  <si>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</si>
  <si>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</si>
  <si>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</si>
  <si>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</si>
  <si>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</si>
  <si>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</si>
  <si>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</si>
  <si>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</si>
  <si>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</si>
  <si>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</si>
  <si>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</si>
  <si>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</si>
  <si>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</si>
  <si>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</si>
  <si>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</si>
  <si>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</si>
  <si>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</si>
  <si>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</si>
  <si>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</si>
  <si>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</si>
  <si>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</si>
  <si>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</si>
  <si>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</si>
  <si>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</si>
  <si>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</si>
  <si>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</si>
  <si>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</si>
  <si>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</si>
  <si>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</si>
  <si>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</si>
  <si>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</si>
  <si>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</si>
  <si>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</si>
  <si>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</si>
  <si>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</si>
  <si>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</si>
  <si>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</si>
  <si>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</si>
  <si>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</si>
  <si>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</si>
  <si>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</si>
  <si>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</si>
  <si>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</si>
  <si>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</si>
  <si>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</si>
  <si>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</si>
  <si>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</si>
  <si>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</si>
  <si>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</si>
  <si>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</si>
  <si>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</si>
  <si>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</si>
  <si>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</si>
  <si>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</si>
  <si>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</si>
  <si>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</si>
  <si>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</si>
  <si>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</si>
  <si>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</si>
  <si>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</si>
  <si>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</si>
  <si>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</si>
  <si>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</si>
  <si>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</si>
  <si>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</si>
  <si>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</si>
  <si>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</si>
  <si>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</si>
  <si>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</si>
  <si>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</si>
  <si>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</si>
  <si>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</si>
  <si>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</si>
  <si>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</si>
  <si>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</si>
  <si>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</si>
  <si>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</si>
  <si>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</si>
  <si>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</si>
  <si>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</si>
  <si>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</si>
  <si>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</si>
  <si>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</si>
  <si>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</si>
  <si>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</si>
  <si>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</si>
  <si>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</si>
  <si>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</si>
  <si>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</si>
  <si>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</si>
  <si>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</si>
  <si>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</si>
  <si>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</si>
  <si>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</si>
  <si>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</si>
  <si>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</si>
  <si>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</si>
  <si>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</si>
  <si>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</si>
  <si>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</si>
  <si>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</si>
  <si>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</si>
  <si>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</si>
  <si>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</si>
  <si>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</si>
  <si>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</si>
  <si>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</si>
  <si>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</si>
  <si>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</si>
  <si>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</si>
  <si>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</si>
  <si>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</si>
  <si>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</si>
  <si>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</si>
  <si>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</si>
  <si>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</si>
  <si>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</si>
  <si>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</si>
  <si>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</si>
  <si>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</si>
  <si>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</si>
  <si>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</si>
  <si>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</si>
  <si>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</si>
  <si>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</si>
  <si>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</si>
  <si>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</si>
  <si>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</si>
  <si>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</si>
  <si>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</si>
  <si>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</si>
  <si>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</si>
  <si>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</si>
  <si>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</si>
  <si>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</si>
  <si>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</si>
  <si>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</si>
  <si>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</si>
  <si>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</si>
  <si>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</si>
  <si>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</si>
  <si>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</si>
  <si>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</si>
  <si>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</si>
  <si>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</si>
  <si>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</si>
  <si>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</si>
  <si>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</si>
  <si>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</si>
  <si>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</si>
  <si>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</si>
  <si>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</si>
  <si>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</si>
  <si>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</si>
  <si>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</si>
  <si>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</si>
  <si>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</si>
  <si>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</si>
  <si>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</si>
  <si>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</si>
  <si>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</si>
  <si>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</si>
  <si>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</si>
  <si>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</si>
  <si>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</si>
  <si>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</si>
  <si>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</si>
  <si>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</si>
  <si>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</si>
  <si>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</si>
  <si>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</si>
  <si>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</si>
  <si>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</si>
  <si>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</si>
  <si>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</si>
  <si>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</si>
  <si>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</si>
  <si>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</si>
  <si>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</si>
  <si>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</si>
  <si>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</si>
  <si>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</si>
  <si>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</si>
  <si>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</si>
  <si>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</si>
  <si>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</si>
  <si>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</si>
  <si>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</si>
  <si>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</si>
  <si>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</si>
  <si>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</si>
  <si>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</si>
  <si>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</si>
  <si>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</si>
  <si>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</si>
  <si>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</si>
  <si>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</si>
  <si>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</si>
  <si>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</si>
  <si>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</si>
  <si>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</si>
  <si>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</si>
  <si>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</si>
  <si>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</si>
  <si>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</si>
  <si>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</si>
  <si>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</si>
  <si>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</si>
  <si>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</si>
  <si>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</si>
  <si>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</si>
  <si>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</si>
  <si>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</si>
  <si>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</si>
  <si>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</si>
  <si>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</si>
  <si>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</si>
  <si>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</si>
  <si>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</si>
  <si>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</si>
  <si>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</si>
  <si>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</si>
  <si>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</si>
  <si>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</si>
  <si>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</si>
  <si>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</si>
  <si>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</si>
  <si>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</si>
  <si>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</si>
  <si>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</si>
  <si>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</si>
  <si>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</si>
  <si>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</si>
  <si>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</si>
  <si>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</si>
  <si>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</si>
  <si>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</si>
  <si>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</si>
  <si>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</si>
  <si>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</si>
  <si>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</si>
  <si>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</si>
  <si>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</si>
  <si>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</si>
  <si>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</si>
  <si>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</si>
  <si>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</si>
  <si>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</si>
  <si>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</si>
  <si>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</si>
  <si>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</si>
  <si>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</si>
  <si>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</si>
  <si>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</si>
  <si>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</si>
  <si>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</si>
  <si>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</si>
  <si>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</si>
  <si>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</si>
  <si>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</si>
  <si>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</si>
  <si>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</si>
  <si>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</si>
  <si>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</si>
  <si>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</si>
  <si>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</si>
  <si>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</si>
  <si>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</si>
  <si>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</si>
  <si>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</si>
  <si>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</si>
  <si>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</si>
  <si>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</si>
  <si>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</si>
  <si>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</si>
  <si>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</si>
  <si>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</si>
  <si>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</si>
  <si>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</si>
  <si>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</si>
  <si>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</si>
  <si>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</si>
  <si>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</si>
  <si>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</si>
  <si>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Расходы по муниципальному долгу</t>
  </si>
  <si>
    <t>Обслуживание государственного (муниципального) долга</t>
  </si>
  <si>
    <t>51 5 00 20070</t>
  </si>
  <si>
    <t>09 0 Р1 50840</t>
  </si>
  <si>
    <t>09 0 Р1 76240</t>
  </si>
  <si>
    <t>09 0 02 78260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</si>
  <si>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</si>
  <si>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</si>
  <si>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</si>
  <si>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</si>
  <si>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</si>
  <si>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</si>
  <si>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</si>
  <si>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</si>
  <si>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 xml:space="preserve">Реализация мероприятий по устойчивому развитию сельских территорий </t>
  </si>
  <si>
    <t>15 0 04 00000</t>
  </si>
  <si>
    <t>Капитальные вложения в объекты государственной (муниципальной) собственности</t>
  </si>
  <si>
    <t>15 0 04 S700X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</si>
  <si>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</si>
  <si>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</si>
  <si>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</si>
  <si>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</si>
  <si>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</si>
  <si>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</si>
  <si>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</si>
  <si>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</si>
  <si>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04 3 02 21440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</si>
  <si>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</si>
  <si>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</si>
  <si>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51 5 00 22010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</si>
  <si>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</si>
  <si>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</si>
  <si>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</si>
  <si>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</si>
  <si>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</si>
  <si>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</si>
  <si>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</si>
  <si>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</si>
  <si>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</si>
  <si>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Реализация мероприятий по устойчивому развитию сельских территорий (строительство физкультурно-оздоровительного комплекса  в с. Солдато-Александровском)</t>
  </si>
  <si>
    <t xml:space="preserve">Реализация проектов развития территорий муниципальных образований, основанных на местных инициативах 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</si>
  <si>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</si>
  <si>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</si>
  <si>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</si>
  <si>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</si>
  <si>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15 0 04 7700X</t>
  </si>
  <si>
    <t>Строительство (реконструкция) объектов спорта за счет средств краевого бюджета</t>
  </si>
  <si>
    <t>Сумма 2021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</si>
  <si>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2020 и 2021 годов</t>
  </si>
  <si>
    <t>Реализация программ формирования современной городской среды за счет средств местного и краевого бюджета</t>
  </si>
  <si>
    <t>Основное мероприятие "Федеральный проект "Формирование комфортной городской среды"</t>
  </si>
  <si>
    <t>08 0 F2 00000</t>
  </si>
  <si>
    <t>08 0 F2 55550</t>
  </si>
  <si>
    <t>Расходы на обеспечение развития и укрепления материально-технической базы домов культуры в населенных пунктах с числом жителей 50 тысяч человек</t>
  </si>
  <si>
    <t>10 0 04 L4670</t>
  </si>
  <si>
    <t>11 0 01 10080</t>
  </si>
  <si>
    <t>07 2 03 G6420</t>
  </si>
  <si>
    <t>Оснвное мероприятие"Реализация проектов развития территорий муниципальных образований, основанных на местных инициативах "</t>
  </si>
  <si>
    <t>04 2 01 00000</t>
  </si>
  <si>
    <t>04 2 01 S6420</t>
  </si>
  <si>
    <t>04 2 01 G6420</t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</si>
  <si>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(внебюджетные источники)</t>
  </si>
  <si>
    <t>к решению Совета депутатов Советского</t>
  </si>
  <si>
    <r>
      <t>от 21 декабря 2018 года № 227 «</t>
    </r>
    <r>
      <rPr>
        <sz val="11.75"/>
        <rFont val="Times New Roman"/>
        <family val="1"/>
        <charset val="204"/>
      </rPr>
      <t>О бюджете</t>
    </r>
  </si>
  <si>
    <t>Советского  городского округа Ставропольского</t>
  </si>
  <si>
    <t>края на 2019 год и плановый период 2020 и 2021</t>
  </si>
  <si>
    <r>
      <t xml:space="preserve"> годов</t>
    </r>
    <r>
      <rPr>
        <sz val="14"/>
        <rFont val="Calibri"/>
        <family val="2"/>
        <charset val="204"/>
      </rPr>
      <t>» (в редакции решения Совета депутатов</t>
    </r>
  </si>
  <si>
    <t>края от 29 октября 2019 года № 321)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</si>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</sst>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19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4" fillId="0" borderId="0" xfId="0" applyNumberFormat="1" applyFont="1" applyFill="1" applyBorder="1" applyAlignment="1"/>
    <xf numFmtId="0" fontId="15" fillId="0" borderId="0" xfId="1" applyFont="1" applyBorder="1" applyProtection="1">
      <protection hidden="1"/>
    </xf>
    <xf numFmtId="0" fontId="15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6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Fill="1" applyBorder="1" applyAlignment="1">
      <alignment horizontal="left" vertical="top" wrapText="1"/>
    </xf>
    <xf numFmtId="2" fontId="8" fillId="0" borderId="0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7"/>
  <sheetViews>
    <sheetView tabSelected="1" view="pageBreakPreview" zoomScale="84" zoomScaleSheetLayoutView="84" workbookViewId="0">
      <selection activeCell="A12" sqref="A12:G12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11" t="s">
        <v>389</v>
      </c>
      <c r="B1" s="111"/>
      <c r="C1" s="111"/>
      <c r="D1" s="111"/>
      <c r="E1" s="111"/>
      <c r="F1" s="111"/>
      <c r="G1" s="111"/>
      <c r="H1" s="1"/>
    </row>
    <row r="2" spans="1:11" ht="18.75" customHeight="1">
      <c r="A2" s="112" t="s">
        <v>459</v>
      </c>
      <c r="B2" s="112"/>
      <c r="C2" s="112"/>
      <c r="D2" s="112"/>
      <c r="E2" s="112"/>
      <c r="F2" s="112"/>
      <c r="G2" s="112"/>
      <c r="H2" s="16"/>
      <c r="I2" s="16"/>
      <c r="J2" s="16"/>
      <c r="K2" s="16"/>
    </row>
    <row r="3" spans="1:11" ht="18.75" customHeight="1">
      <c r="A3" s="112" t="s">
        <v>342</v>
      </c>
      <c r="B3" s="112"/>
      <c r="C3" s="112"/>
      <c r="D3" s="112"/>
      <c r="E3" s="112"/>
      <c r="F3" s="112"/>
      <c r="G3" s="112"/>
      <c r="H3" s="16"/>
      <c r="I3" s="16"/>
      <c r="J3" s="16"/>
      <c r="K3" s="16"/>
    </row>
    <row r="4" spans="1:11" ht="18.75" customHeight="1">
      <c r="A4" s="113" t="s">
        <v>460</v>
      </c>
      <c r="B4" s="113"/>
      <c r="C4" s="113"/>
      <c r="D4" s="113"/>
      <c r="E4" s="113"/>
      <c r="F4" s="113"/>
      <c r="G4" s="113"/>
      <c r="H4" s="18"/>
      <c r="I4" s="18"/>
      <c r="J4" s="18"/>
      <c r="K4" s="18"/>
    </row>
    <row r="5" spans="1:11" ht="18.75" customHeight="1">
      <c r="A5" s="114" t="s">
        <v>461</v>
      </c>
      <c r="B5" s="114"/>
      <c r="C5" s="114"/>
      <c r="D5" s="114"/>
      <c r="E5" s="114"/>
      <c r="F5" s="114"/>
      <c r="G5" s="114"/>
      <c r="H5" s="19"/>
      <c r="I5" s="19"/>
      <c r="J5" s="19"/>
      <c r="K5" s="19"/>
    </row>
    <row r="6" spans="1:11" ht="18.75" customHeight="1">
      <c r="A6" s="114" t="s">
        <v>462</v>
      </c>
      <c r="B6" s="114"/>
      <c r="C6" s="114"/>
      <c r="D6" s="114"/>
      <c r="E6" s="114"/>
      <c r="F6" s="114"/>
      <c r="G6" s="114"/>
      <c r="H6" s="19"/>
      <c r="I6" s="19"/>
      <c r="J6" s="19"/>
      <c r="K6" s="19"/>
    </row>
    <row r="7" spans="1:11" ht="18.75" customHeight="1">
      <c r="A7" s="115" t="s">
        <v>463</v>
      </c>
      <c r="B7" s="115"/>
      <c r="C7" s="115"/>
      <c r="D7" s="115"/>
      <c r="E7" s="115"/>
      <c r="F7" s="115"/>
      <c r="G7" s="115"/>
      <c r="H7" s="20"/>
      <c r="I7" s="20"/>
      <c r="J7" s="20"/>
      <c r="K7" s="20"/>
    </row>
    <row r="8" spans="1:11" ht="18.75" customHeight="1">
      <c r="A8" s="115" t="s">
        <v>461</v>
      </c>
      <c r="B8" s="115"/>
      <c r="C8" s="115"/>
      <c r="D8" s="115"/>
      <c r="E8" s="115"/>
      <c r="F8" s="115"/>
      <c r="G8" s="115"/>
      <c r="H8" s="20"/>
      <c r="I8" s="20"/>
      <c r="J8" s="20"/>
      <c r="K8" s="20"/>
    </row>
    <row r="9" spans="1:11" ht="18.75" customHeight="1">
      <c r="A9" s="115" t="s">
        <v>464</v>
      </c>
      <c r="B9" s="115"/>
      <c r="C9" s="115"/>
      <c r="D9" s="115"/>
      <c r="E9" s="115"/>
      <c r="F9" s="115"/>
      <c r="G9" s="115"/>
      <c r="H9" s="20"/>
      <c r="I9" s="20"/>
      <c r="J9" s="20"/>
      <c r="K9" s="20"/>
    </row>
    <row r="10" spans="1:11" ht="18.75">
      <c r="A10" s="116"/>
      <c r="B10" s="116"/>
      <c r="C10" s="116"/>
      <c r="D10" s="116"/>
      <c r="E10" s="116"/>
      <c r="F10" s="116"/>
      <c r="G10" s="116"/>
      <c r="H10" s="21"/>
      <c r="I10" s="21"/>
      <c r="J10" s="21"/>
      <c r="K10" s="21"/>
    </row>
    <row r="11" spans="1:11" ht="18.75">
      <c r="A11" s="118" t="s">
        <v>465</v>
      </c>
      <c r="B11" s="117"/>
      <c r="C11" s="117"/>
      <c r="D11" s="117"/>
      <c r="E11" s="117"/>
      <c r="F11" s="17"/>
      <c r="G11" s="17"/>
      <c r="H11" s="21"/>
      <c r="I11" s="21"/>
      <c r="J11" s="21"/>
      <c r="K11" s="21"/>
    </row>
    <row r="12" spans="1:11" ht="63" customHeight="1">
      <c r="A12" s="110" t="s">
        <v>445</v>
      </c>
      <c r="B12" s="110"/>
      <c r="C12" s="110"/>
      <c r="D12" s="110"/>
      <c r="E12" s="110"/>
      <c r="F12" s="110"/>
      <c r="G12" s="110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04" t="s">
        <v>5</v>
      </c>
      <c r="B15" s="104" t="s">
        <v>14</v>
      </c>
      <c r="C15" s="104" t="s">
        <v>4</v>
      </c>
      <c r="D15" s="78" t="s">
        <v>23</v>
      </c>
      <c r="E15" s="106" t="s">
        <v>444</v>
      </c>
      <c r="F15" s="105" t="s">
        <v>6</v>
      </c>
      <c r="G15" s="105"/>
      <c r="H15" s="1"/>
    </row>
    <row r="16" spans="1:11" ht="15" customHeight="1">
      <c r="A16" s="104"/>
      <c r="B16" s="104"/>
      <c r="C16" s="104"/>
      <c r="D16" s="79">
        <v>2020</v>
      </c>
      <c r="E16" s="107"/>
      <c r="F16" s="9" t="s">
        <v>1</v>
      </c>
      <c r="G16" s="9" t="s">
        <v>0</v>
      </c>
      <c r="H16" s="1"/>
    </row>
    <row r="17" spans="1:8" ht="18.75">
      <c r="A17" s="9">
        <v>1</v>
      </c>
      <c r="B17" s="9">
        <v>2</v>
      </c>
      <c r="C17" s="9">
        <v>3</v>
      </c>
      <c r="D17" s="77"/>
      <c r="E17" s="9">
        <v>4</v>
      </c>
      <c r="F17" s="14">
        <v>4</v>
      </c>
      <c r="G17" s="14">
        <v>5</v>
      </c>
      <c r="H17" s="1"/>
    </row>
    <row r="18" spans="1:8" ht="81" customHeight="1">
      <c r="A18" s="54" t="s">
        <v>214</v>
      </c>
      <c r="B18" s="50" t="s">
        <v>48</v>
      </c>
      <c r="C18" s="51" t="s">
        <v>7</v>
      </c>
      <c r="D18" s="80">
        <f t="shared" ref="D18:E20" si="0">D19</f>
        <v>110</v>
      </c>
      <c r="E18" s="80">
        <f t="shared" si="0"/>
        <v>110</v>
      </c>
      <c r="F18" s="33" t="e">
        <f>F20+#REF!+F157</f>
        <v>#REF!</v>
      </c>
      <c r="G18" s="33" t="e">
        <f>G20+#REF!+G157</f>
        <v>#REF!</v>
      </c>
      <c r="H18" s="3"/>
    </row>
    <row r="19" spans="1:8" ht="40.5" customHeight="1">
      <c r="A19" s="56" t="s">
        <v>183</v>
      </c>
      <c r="B19" s="50" t="s">
        <v>49</v>
      </c>
      <c r="C19" s="51" t="s">
        <v>7</v>
      </c>
      <c r="D19" s="81">
        <f t="shared" si="0"/>
        <v>110</v>
      </c>
      <c r="E19" s="81">
        <f t="shared" si="0"/>
        <v>110</v>
      </c>
      <c r="F19" s="33"/>
      <c r="G19" s="33"/>
      <c r="H19" s="3"/>
    </row>
    <row r="20" spans="1:8" ht="44.25" customHeight="1">
      <c r="A20" s="22" t="s">
        <v>50</v>
      </c>
      <c r="B20" s="41" t="s">
        <v>51</v>
      </c>
      <c r="C20" s="39" t="s">
        <v>7</v>
      </c>
      <c r="D20" s="82">
        <f t="shared" si="0"/>
        <v>110</v>
      </c>
      <c r="E20" s="82">
        <f t="shared" si="0"/>
        <v>110</v>
      </c>
      <c r="F20" s="33" t="e">
        <f>#REF!+#REF!+F54+F77+F83+#REF!+#REF!+#REF!+#REF!</f>
        <v>#REF!</v>
      </c>
      <c r="G20" s="33" t="e">
        <f>#REF!+#REF!+G54+G77+G83+#REF!+#REF!+#REF!+#REF!</f>
        <v>#REF!</v>
      </c>
      <c r="H20" s="3"/>
    </row>
    <row r="21" spans="1:8" ht="36.75" customHeight="1">
      <c r="A21" s="27" t="s">
        <v>9</v>
      </c>
      <c r="B21" s="41" t="s">
        <v>51</v>
      </c>
      <c r="C21" s="39">
        <v>200</v>
      </c>
      <c r="D21" s="29">
        <v>110</v>
      </c>
      <c r="E21" s="29">
        <v>110</v>
      </c>
      <c r="F21" s="15">
        <v>21864.3</v>
      </c>
      <c r="G21" s="15">
        <v>19650.97</v>
      </c>
      <c r="H21" s="3"/>
    </row>
    <row r="22" spans="1:8" ht="96" customHeight="1">
      <c r="A22" s="54" t="s">
        <v>226</v>
      </c>
      <c r="B22" s="50" t="s">
        <v>227</v>
      </c>
      <c r="C22" s="51" t="s">
        <v>7</v>
      </c>
      <c r="D22" s="83">
        <f>D23+D26+D29</f>
        <v>8762.86</v>
      </c>
      <c r="E22" s="83">
        <f>E23+E26+E29</f>
        <v>9374.56</v>
      </c>
      <c r="F22" s="15"/>
      <c r="G22" s="15"/>
      <c r="H22" s="3"/>
    </row>
    <row r="23" spans="1:8" ht="59.25" customHeight="1">
      <c r="A23" s="49" t="s">
        <v>228</v>
      </c>
      <c r="B23" s="50" t="s">
        <v>229</v>
      </c>
      <c r="C23" s="51" t="s">
        <v>7</v>
      </c>
      <c r="D23" s="83">
        <f>D24</f>
        <v>714.3</v>
      </c>
      <c r="E23" s="83">
        <f>E24</f>
        <v>715.3</v>
      </c>
      <c r="F23" s="15"/>
      <c r="G23" s="15"/>
      <c r="H23" s="3"/>
    </row>
    <row r="24" spans="1:8" ht="38.25" customHeight="1">
      <c r="A24" s="24" t="s">
        <v>392</v>
      </c>
      <c r="B24" s="41" t="s">
        <v>390</v>
      </c>
      <c r="C24" s="39" t="s">
        <v>7</v>
      </c>
      <c r="D24" s="29">
        <f>D25</f>
        <v>714.3</v>
      </c>
      <c r="E24" s="29">
        <f>E25</f>
        <v>715.3</v>
      </c>
      <c r="F24" s="15"/>
      <c r="G24" s="15"/>
      <c r="H24" s="3"/>
    </row>
    <row r="25" spans="1:8" ht="45" customHeight="1">
      <c r="A25" s="27" t="s">
        <v>9</v>
      </c>
      <c r="B25" s="41" t="s">
        <v>390</v>
      </c>
      <c r="C25" s="39">
        <v>200</v>
      </c>
      <c r="D25" s="29">
        <v>714.3</v>
      </c>
      <c r="E25" s="29">
        <v>715.3</v>
      </c>
      <c r="F25" s="15"/>
      <c r="G25" s="15"/>
      <c r="H25" s="3"/>
    </row>
    <row r="26" spans="1:8" ht="57.75" customHeight="1">
      <c r="A26" s="49" t="s">
        <v>230</v>
      </c>
      <c r="B26" s="50" t="s">
        <v>231</v>
      </c>
      <c r="C26" s="51" t="s">
        <v>7</v>
      </c>
      <c r="D26" s="83">
        <f>D27</f>
        <v>510</v>
      </c>
      <c r="E26" s="83">
        <f>E27</f>
        <v>510</v>
      </c>
      <c r="F26" s="15"/>
      <c r="G26" s="15"/>
      <c r="H26" s="3"/>
    </row>
    <row r="27" spans="1:8" ht="42.75" customHeight="1">
      <c r="A27" s="87" t="s">
        <v>391</v>
      </c>
      <c r="B27" s="41" t="s">
        <v>233</v>
      </c>
      <c r="C27" s="39" t="s">
        <v>7</v>
      </c>
      <c r="D27" s="29">
        <f>D28</f>
        <v>510</v>
      </c>
      <c r="E27" s="29">
        <f>E28</f>
        <v>510</v>
      </c>
      <c r="F27" s="15"/>
      <c r="G27" s="15"/>
      <c r="H27" s="3"/>
    </row>
    <row r="28" spans="1:8" ht="41.25" customHeight="1">
      <c r="A28" s="27" t="s">
        <v>9</v>
      </c>
      <c r="B28" s="41" t="s">
        <v>233</v>
      </c>
      <c r="C28" s="39">
        <v>200</v>
      </c>
      <c r="D28" s="29">
        <v>510</v>
      </c>
      <c r="E28" s="29">
        <v>510</v>
      </c>
      <c r="F28" s="15"/>
      <c r="G28" s="15"/>
      <c r="H28" s="3"/>
    </row>
    <row r="29" spans="1:8" ht="77.25" customHeight="1">
      <c r="A29" s="49" t="s">
        <v>343</v>
      </c>
      <c r="B29" s="50" t="s">
        <v>234</v>
      </c>
      <c r="C29" s="51" t="s">
        <v>7</v>
      </c>
      <c r="D29" s="83">
        <f>D30+D34</f>
        <v>7538.56</v>
      </c>
      <c r="E29" s="83">
        <f>E30+E34</f>
        <v>8149.26</v>
      </c>
      <c r="F29" s="15"/>
      <c r="G29" s="15"/>
      <c r="H29" s="3"/>
    </row>
    <row r="30" spans="1:8" ht="39.75" customHeight="1">
      <c r="A30" s="27" t="s">
        <v>15</v>
      </c>
      <c r="B30" s="41" t="s">
        <v>235</v>
      </c>
      <c r="C30" s="39" t="s">
        <v>7</v>
      </c>
      <c r="D30" s="29">
        <f>D31+D32+D33</f>
        <v>617.26</v>
      </c>
      <c r="E30" s="29">
        <f>E31+E32+E33</f>
        <v>617.26</v>
      </c>
      <c r="F30" s="15"/>
      <c r="G30" s="15"/>
      <c r="H30" s="3"/>
    </row>
    <row r="31" spans="1:8" ht="75" customHeight="1">
      <c r="A31" s="5" t="s">
        <v>17</v>
      </c>
      <c r="B31" s="41" t="s">
        <v>235</v>
      </c>
      <c r="C31" s="39">
        <v>100</v>
      </c>
      <c r="D31" s="29">
        <v>258.76</v>
      </c>
      <c r="E31" s="29">
        <v>258.76</v>
      </c>
      <c r="F31" s="15"/>
      <c r="G31" s="15"/>
      <c r="H31" s="3"/>
    </row>
    <row r="32" spans="1:8" ht="36.75" customHeight="1">
      <c r="A32" s="27" t="s">
        <v>9</v>
      </c>
      <c r="B32" s="41" t="s">
        <v>235</v>
      </c>
      <c r="C32" s="39">
        <v>200</v>
      </c>
      <c r="D32" s="29">
        <v>348.5</v>
      </c>
      <c r="E32" s="29">
        <v>348.5</v>
      </c>
      <c r="F32" s="15"/>
      <c r="G32" s="15"/>
      <c r="H32" s="3"/>
    </row>
    <row r="33" spans="1:8" ht="18.600000000000001" customHeight="1">
      <c r="A33" s="27" t="s">
        <v>11</v>
      </c>
      <c r="B33" s="41" t="s">
        <v>235</v>
      </c>
      <c r="C33" s="39">
        <v>800</v>
      </c>
      <c r="D33" s="29">
        <v>10</v>
      </c>
      <c r="E33" s="29">
        <v>10</v>
      </c>
      <c r="F33" s="15"/>
      <c r="G33" s="15"/>
      <c r="H33" s="3"/>
    </row>
    <row r="34" spans="1:8" ht="37.5" customHeight="1">
      <c r="A34" s="27" t="s">
        <v>236</v>
      </c>
      <c r="B34" s="41" t="s">
        <v>237</v>
      </c>
      <c r="C34" s="39" t="s">
        <v>7</v>
      </c>
      <c r="D34" s="29">
        <f>D35</f>
        <v>6921.3</v>
      </c>
      <c r="E34" s="29">
        <f>E35</f>
        <v>7532</v>
      </c>
      <c r="F34" s="15"/>
      <c r="G34" s="15"/>
      <c r="H34" s="3"/>
    </row>
    <row r="35" spans="1:8" ht="83.25" customHeight="1">
      <c r="A35" s="5" t="s">
        <v>17</v>
      </c>
      <c r="B35" s="41" t="s">
        <v>237</v>
      </c>
      <c r="C35" s="39">
        <v>100</v>
      </c>
      <c r="D35" s="29">
        <v>6921.3</v>
      </c>
      <c r="E35" s="29">
        <v>7532</v>
      </c>
      <c r="F35" s="15"/>
      <c r="G35" s="15"/>
      <c r="H35" s="3"/>
    </row>
    <row r="36" spans="1:8" ht="126.75" customHeight="1">
      <c r="A36" s="54" t="s">
        <v>215</v>
      </c>
      <c r="B36" s="50" t="s">
        <v>52</v>
      </c>
      <c r="C36" s="51" t="s">
        <v>7</v>
      </c>
      <c r="D36" s="101">
        <f>D37+D43</f>
        <v>3959.4199999999996</v>
      </c>
      <c r="E36" s="101">
        <f>E37+E43</f>
        <v>3962.2499999999995</v>
      </c>
      <c r="F36" s="15">
        <v>654.84</v>
      </c>
      <c r="G36" s="15">
        <v>654.84</v>
      </c>
      <c r="H36" s="3"/>
    </row>
    <row r="37" spans="1:8" ht="63" customHeight="1">
      <c r="A37" s="55" t="s">
        <v>216</v>
      </c>
      <c r="B37" s="50" t="s">
        <v>53</v>
      </c>
      <c r="C37" s="51" t="s">
        <v>7</v>
      </c>
      <c r="D37" s="83">
        <f>D38</f>
        <v>3487.4199999999996</v>
      </c>
      <c r="E37" s="83">
        <f>E38</f>
        <v>3490.2499999999995</v>
      </c>
      <c r="F37" s="15"/>
      <c r="G37" s="15"/>
      <c r="H37" s="3"/>
    </row>
    <row r="38" spans="1:8" ht="63.75" customHeight="1">
      <c r="A38" s="55" t="s">
        <v>309</v>
      </c>
      <c r="B38" s="50" t="s">
        <v>217</v>
      </c>
      <c r="C38" s="51" t="s">
        <v>7</v>
      </c>
      <c r="D38" s="83">
        <f>D39</f>
        <v>3487.4199999999996</v>
      </c>
      <c r="E38" s="83">
        <f>E39</f>
        <v>3490.2499999999995</v>
      </c>
      <c r="F38" s="15"/>
      <c r="G38" s="15"/>
      <c r="H38" s="3"/>
    </row>
    <row r="39" spans="1:8" ht="40.5" customHeight="1">
      <c r="A39" s="70" t="s">
        <v>218</v>
      </c>
      <c r="B39" s="41" t="s">
        <v>219</v>
      </c>
      <c r="C39" s="51" t="s">
        <v>7</v>
      </c>
      <c r="D39" s="29">
        <f>D40+D41+D42</f>
        <v>3487.4199999999996</v>
      </c>
      <c r="E39" s="29">
        <f>E40+E41+E42</f>
        <v>3490.2499999999995</v>
      </c>
      <c r="F39" s="15"/>
      <c r="G39" s="15"/>
      <c r="H39" s="3"/>
    </row>
    <row r="40" spans="1:8" ht="88.5" customHeight="1">
      <c r="A40" s="5" t="s">
        <v>17</v>
      </c>
      <c r="B40" s="41" t="s">
        <v>219</v>
      </c>
      <c r="C40" s="39">
        <v>100</v>
      </c>
      <c r="D40" s="84">
        <v>2856.6</v>
      </c>
      <c r="E40" s="29">
        <v>2856.6</v>
      </c>
      <c r="F40" s="15"/>
      <c r="G40" s="15"/>
      <c r="H40" s="3"/>
    </row>
    <row r="41" spans="1:8" ht="45.75" customHeight="1">
      <c r="A41" s="27" t="s">
        <v>9</v>
      </c>
      <c r="B41" s="41" t="s">
        <v>219</v>
      </c>
      <c r="C41" s="39">
        <v>200</v>
      </c>
      <c r="D41" s="84">
        <v>618.22</v>
      </c>
      <c r="E41" s="29">
        <v>621.04999999999995</v>
      </c>
      <c r="F41" s="15"/>
      <c r="G41" s="15"/>
      <c r="H41" s="3"/>
    </row>
    <row r="42" spans="1:8" ht="26.25" customHeight="1">
      <c r="A42" s="27" t="s">
        <v>11</v>
      </c>
      <c r="B42" s="41" t="s">
        <v>219</v>
      </c>
      <c r="C42" s="39">
        <v>800</v>
      </c>
      <c r="D42" s="84">
        <v>12.6</v>
      </c>
      <c r="E42" s="29">
        <v>12.6</v>
      </c>
      <c r="F42" s="15"/>
      <c r="G42" s="15"/>
      <c r="H42" s="3"/>
    </row>
    <row r="43" spans="1:8" ht="71.25" customHeight="1">
      <c r="A43" s="71" t="s">
        <v>220</v>
      </c>
      <c r="B43" s="50" t="s">
        <v>221</v>
      </c>
      <c r="C43" s="51" t="s">
        <v>7</v>
      </c>
      <c r="D43" s="83">
        <f>D44+D47</f>
        <v>472</v>
      </c>
      <c r="E43" s="83">
        <f>E44+E47</f>
        <v>472</v>
      </c>
      <c r="F43" s="15"/>
      <c r="G43" s="15"/>
      <c r="H43" s="3"/>
    </row>
    <row r="44" spans="1:8" ht="57.75" customHeight="1">
      <c r="A44" s="71" t="s">
        <v>222</v>
      </c>
      <c r="B44" s="50" t="s">
        <v>223</v>
      </c>
      <c r="C44" s="51" t="s">
        <v>7</v>
      </c>
      <c r="D44" s="83">
        <f>D45</f>
        <v>462</v>
      </c>
      <c r="E44" s="83">
        <f>E45</f>
        <v>462</v>
      </c>
      <c r="F44" s="15"/>
      <c r="G44" s="15"/>
      <c r="H44" s="3"/>
    </row>
    <row r="45" spans="1:8" ht="57.75" customHeight="1">
      <c r="A45" s="46" t="s">
        <v>224</v>
      </c>
      <c r="B45" s="41" t="s">
        <v>225</v>
      </c>
      <c r="C45" s="39" t="s">
        <v>7</v>
      </c>
      <c r="D45" s="29">
        <f>D46</f>
        <v>462</v>
      </c>
      <c r="E45" s="29">
        <f>E46</f>
        <v>462</v>
      </c>
      <c r="F45" s="15"/>
      <c r="G45" s="15"/>
      <c r="H45" s="3"/>
    </row>
    <row r="46" spans="1:8" ht="43.5" customHeight="1">
      <c r="A46" s="5" t="s">
        <v>9</v>
      </c>
      <c r="B46" s="41" t="s">
        <v>225</v>
      </c>
      <c r="C46" s="39">
        <v>200</v>
      </c>
      <c r="D46" s="29">
        <v>462</v>
      </c>
      <c r="E46" s="29">
        <v>462</v>
      </c>
      <c r="F46" s="15"/>
      <c r="G46" s="15"/>
      <c r="H46" s="3"/>
    </row>
    <row r="47" spans="1:8" ht="26.25" customHeight="1">
      <c r="A47" s="49" t="s">
        <v>334</v>
      </c>
      <c r="B47" s="50" t="s">
        <v>335</v>
      </c>
      <c r="C47" s="51" t="s">
        <v>7</v>
      </c>
      <c r="D47" s="83">
        <f>D48</f>
        <v>10</v>
      </c>
      <c r="E47" s="83">
        <f>E48</f>
        <v>10</v>
      </c>
      <c r="F47" s="15"/>
      <c r="G47" s="15"/>
      <c r="H47" s="3"/>
    </row>
    <row r="48" spans="1:8" ht="54.75" customHeight="1">
      <c r="A48" s="27" t="s">
        <v>384</v>
      </c>
      <c r="B48" s="41" t="s">
        <v>383</v>
      </c>
      <c r="C48" s="39" t="s">
        <v>7</v>
      </c>
      <c r="D48" s="29">
        <f>D49</f>
        <v>10</v>
      </c>
      <c r="E48" s="29">
        <f>E49</f>
        <v>10</v>
      </c>
      <c r="F48" s="15"/>
      <c r="G48" s="15"/>
      <c r="H48" s="3"/>
    </row>
    <row r="49" spans="1:8" ht="40.5" customHeight="1">
      <c r="A49" s="27" t="s">
        <v>9</v>
      </c>
      <c r="B49" s="41" t="s">
        <v>383</v>
      </c>
      <c r="C49" s="39">
        <v>200</v>
      </c>
      <c r="D49" s="29">
        <v>10</v>
      </c>
      <c r="E49" s="29">
        <v>10</v>
      </c>
      <c r="F49" s="15"/>
      <c r="G49" s="15"/>
      <c r="H49" s="3"/>
    </row>
    <row r="50" spans="1:8" ht="117" customHeight="1">
      <c r="A50" s="54" t="s">
        <v>344</v>
      </c>
      <c r="B50" s="50" t="s">
        <v>54</v>
      </c>
      <c r="C50" s="51" t="s">
        <v>7</v>
      </c>
      <c r="D50" s="80">
        <f>D51+D60+D69+D55</f>
        <v>43901.67</v>
      </c>
      <c r="E50" s="80">
        <f>E51+E60+E69+E55</f>
        <v>49385.88</v>
      </c>
      <c r="F50" s="15">
        <v>10224.94</v>
      </c>
      <c r="G50" s="15">
        <v>9880.4</v>
      </c>
      <c r="H50" s="3"/>
    </row>
    <row r="51" spans="1:8" ht="98.25" customHeight="1">
      <c r="A51" s="56" t="s">
        <v>345</v>
      </c>
      <c r="B51" s="50" t="s">
        <v>440</v>
      </c>
      <c r="C51" s="51" t="s">
        <v>7</v>
      </c>
      <c r="D51" s="80">
        <f t="shared" ref="D51:E53" si="1">D52</f>
        <v>9317</v>
      </c>
      <c r="E51" s="80">
        <f t="shared" si="1"/>
        <v>9317</v>
      </c>
      <c r="F51" s="15"/>
      <c r="G51" s="15"/>
      <c r="H51" s="3"/>
    </row>
    <row r="52" spans="1:8" ht="61.5" customHeight="1">
      <c r="A52" s="56" t="s">
        <v>429</v>
      </c>
      <c r="B52" s="50" t="s">
        <v>438</v>
      </c>
      <c r="C52" s="51" t="s">
        <v>7</v>
      </c>
      <c r="D52" s="80">
        <f t="shared" si="1"/>
        <v>9317</v>
      </c>
      <c r="E52" s="80">
        <f t="shared" si="1"/>
        <v>9317</v>
      </c>
      <c r="F52" s="15"/>
      <c r="G52" s="15"/>
      <c r="H52" s="3"/>
    </row>
    <row r="53" spans="1:8" ht="50.25" customHeight="1">
      <c r="A53" s="27" t="s">
        <v>430</v>
      </c>
      <c r="B53" s="41" t="s">
        <v>439</v>
      </c>
      <c r="C53" s="39" t="s">
        <v>7</v>
      </c>
      <c r="D53" s="29">
        <f t="shared" si="1"/>
        <v>9317</v>
      </c>
      <c r="E53" s="29">
        <f t="shared" si="1"/>
        <v>9317</v>
      </c>
      <c r="F53" s="15">
        <v>2626.56</v>
      </c>
      <c r="G53" s="29">
        <v>2626.56</v>
      </c>
      <c r="H53" s="3"/>
    </row>
    <row r="54" spans="1:8" ht="42" customHeight="1">
      <c r="A54" s="37" t="s">
        <v>9</v>
      </c>
      <c r="B54" s="41" t="s">
        <v>439</v>
      </c>
      <c r="C54" s="39">
        <v>200</v>
      </c>
      <c r="D54" s="84">
        <v>9317</v>
      </c>
      <c r="E54" s="82">
        <v>9317</v>
      </c>
      <c r="F54" s="33" t="e">
        <f>F75+F76+#REF!</f>
        <v>#REF!</v>
      </c>
      <c r="G54" s="33" t="e">
        <f>G75+G76+#REF!</f>
        <v>#REF!</v>
      </c>
      <c r="H54" s="3"/>
    </row>
    <row r="55" spans="1:8" ht="56.25">
      <c r="A55" s="102" t="s">
        <v>454</v>
      </c>
      <c r="B55" s="50" t="s">
        <v>455</v>
      </c>
      <c r="C55" s="39"/>
      <c r="D55" s="103">
        <f>D56+D58</f>
        <v>2929.97</v>
      </c>
      <c r="E55" s="103">
        <f>E56+E58</f>
        <v>0</v>
      </c>
      <c r="F55" s="33"/>
      <c r="G55" s="33"/>
      <c r="H55" s="3"/>
    </row>
    <row r="56" spans="1:8" ht="37.5">
      <c r="A56" s="75" t="s">
        <v>437</v>
      </c>
      <c r="B56" s="41" t="s">
        <v>456</v>
      </c>
      <c r="C56" s="39" t="s">
        <v>7</v>
      </c>
      <c r="D56" s="84">
        <f>D57</f>
        <v>2700</v>
      </c>
      <c r="E56" s="84">
        <f>E57</f>
        <v>0</v>
      </c>
      <c r="F56" s="33"/>
      <c r="G56" s="33"/>
      <c r="H56" s="3"/>
    </row>
    <row r="57" spans="1:8" ht="37.5">
      <c r="A57" s="91" t="s">
        <v>9</v>
      </c>
      <c r="B57" s="41" t="s">
        <v>456</v>
      </c>
      <c r="C57" s="39">
        <v>200</v>
      </c>
      <c r="D57" s="84">
        <v>2700</v>
      </c>
      <c r="E57" s="82"/>
      <c r="F57" s="33"/>
      <c r="G57" s="33"/>
      <c r="H57" s="3"/>
    </row>
    <row r="58" spans="1:8" ht="56.25">
      <c r="A58" s="75" t="s">
        <v>458</v>
      </c>
      <c r="B58" s="41" t="s">
        <v>457</v>
      </c>
      <c r="C58" s="39" t="s">
        <v>7</v>
      </c>
      <c r="D58" s="84">
        <f>D59</f>
        <v>229.97</v>
      </c>
      <c r="E58" s="84">
        <f>E59</f>
        <v>0</v>
      </c>
      <c r="F58" s="33"/>
      <c r="G58" s="33"/>
      <c r="H58" s="3"/>
    </row>
    <row r="59" spans="1:8" ht="37.5">
      <c r="A59" s="91" t="s">
        <v>9</v>
      </c>
      <c r="B59" s="41" t="s">
        <v>457</v>
      </c>
      <c r="C59" s="39">
        <v>200</v>
      </c>
      <c r="D59" s="84">
        <v>229.97</v>
      </c>
      <c r="E59" s="82"/>
      <c r="F59" s="33"/>
      <c r="G59" s="33"/>
      <c r="H59" s="3"/>
    </row>
    <row r="60" spans="1:8" ht="30" customHeight="1">
      <c r="A60" s="58" t="s">
        <v>381</v>
      </c>
      <c r="B60" s="50" t="s">
        <v>351</v>
      </c>
      <c r="C60" s="51"/>
      <c r="D60" s="81">
        <f>D61+D65</f>
        <v>31641.7</v>
      </c>
      <c r="E60" s="81">
        <f>E61+E65</f>
        <v>40055.879999999997</v>
      </c>
      <c r="F60" s="33"/>
      <c r="G60" s="33"/>
      <c r="H60" s="3"/>
    </row>
    <row r="61" spans="1:8" ht="48" customHeight="1">
      <c r="A61" s="58" t="s">
        <v>431</v>
      </c>
      <c r="B61" s="50" t="s">
        <v>352</v>
      </c>
      <c r="C61" s="51"/>
      <c r="D61" s="81">
        <f>D62+D67</f>
        <v>16166.61</v>
      </c>
      <c r="E61" s="81">
        <f>E62+E67</f>
        <v>21984.85</v>
      </c>
      <c r="F61" s="33"/>
      <c r="G61" s="33"/>
      <c r="H61" s="3"/>
    </row>
    <row r="62" spans="1:8" ht="48" customHeight="1">
      <c r="A62" s="5" t="s">
        <v>432</v>
      </c>
      <c r="B62" s="41" t="s">
        <v>353</v>
      </c>
      <c r="C62" s="39" t="s">
        <v>7</v>
      </c>
      <c r="D62" s="82">
        <f>D63</f>
        <v>16166.61</v>
      </c>
      <c r="E62" s="82">
        <f>E63</f>
        <v>21984.85</v>
      </c>
      <c r="F62" s="33"/>
      <c r="G62" s="33"/>
      <c r="H62" s="3"/>
    </row>
    <row r="63" spans="1:8" ht="38.25" customHeight="1">
      <c r="A63" s="37" t="s">
        <v>9</v>
      </c>
      <c r="B63" s="41" t="s">
        <v>353</v>
      </c>
      <c r="C63" s="39">
        <v>200</v>
      </c>
      <c r="D63" s="82">
        <v>16166.61</v>
      </c>
      <c r="E63" s="82">
        <v>21984.85</v>
      </c>
      <c r="F63" s="33"/>
      <c r="G63" s="33"/>
      <c r="H63" s="3"/>
    </row>
    <row r="64" spans="1:8" ht="53.25" customHeight="1">
      <c r="A64" s="58" t="s">
        <v>433</v>
      </c>
      <c r="B64" s="41" t="s">
        <v>434</v>
      </c>
      <c r="C64" s="39" t="s">
        <v>7</v>
      </c>
      <c r="D64" s="82">
        <f>D65</f>
        <v>15475.09</v>
      </c>
      <c r="E64" s="82">
        <f>E65</f>
        <v>18071.03</v>
      </c>
      <c r="F64" s="33"/>
      <c r="G64" s="33"/>
      <c r="H64" s="3"/>
    </row>
    <row r="65" spans="1:12" ht="49.5" customHeight="1">
      <c r="A65" s="5" t="s">
        <v>432</v>
      </c>
      <c r="B65" s="41" t="s">
        <v>423</v>
      </c>
      <c r="C65" s="39" t="s">
        <v>7</v>
      </c>
      <c r="D65" s="82">
        <f>D66</f>
        <v>15475.09</v>
      </c>
      <c r="E65" s="82">
        <f>E66</f>
        <v>18071.03</v>
      </c>
      <c r="F65" s="33"/>
      <c r="G65" s="33"/>
      <c r="H65" s="3"/>
    </row>
    <row r="66" spans="1:12" ht="38.25" customHeight="1">
      <c r="A66" s="5" t="s">
        <v>9</v>
      </c>
      <c r="B66" s="41" t="s">
        <v>423</v>
      </c>
      <c r="C66" s="39">
        <v>200</v>
      </c>
      <c r="D66" s="82">
        <v>15475.09</v>
      </c>
      <c r="E66" s="82">
        <v>18071.03</v>
      </c>
      <c r="F66" s="33"/>
      <c r="G66" s="33"/>
      <c r="H66" s="3"/>
    </row>
    <row r="67" spans="1:12" ht="57.75" customHeight="1">
      <c r="A67" s="37" t="s">
        <v>354</v>
      </c>
      <c r="B67" s="41" t="s">
        <v>355</v>
      </c>
      <c r="C67" s="39" t="s">
        <v>7</v>
      </c>
      <c r="D67" s="82">
        <f>D68</f>
        <v>0</v>
      </c>
      <c r="E67" s="82">
        <f>E68</f>
        <v>0</v>
      </c>
      <c r="F67" s="33"/>
      <c r="G67" s="33"/>
      <c r="H67" s="3"/>
    </row>
    <row r="68" spans="1:12" ht="38.25" customHeight="1">
      <c r="A68" s="37" t="s">
        <v>9</v>
      </c>
      <c r="B68" s="41" t="s">
        <v>355</v>
      </c>
      <c r="C68" s="39">
        <v>200</v>
      </c>
      <c r="D68" s="82">
        <v>0</v>
      </c>
      <c r="E68" s="82">
        <v>0</v>
      </c>
      <c r="F68" s="33"/>
      <c r="G68" s="33"/>
      <c r="H68" s="3"/>
    </row>
    <row r="69" spans="1:12" ht="60" customHeight="1">
      <c r="A69" s="72" t="s">
        <v>238</v>
      </c>
      <c r="B69" s="50" t="s">
        <v>346</v>
      </c>
      <c r="C69" s="51" t="s">
        <v>7</v>
      </c>
      <c r="D69" s="81">
        <f>D70</f>
        <v>13</v>
      </c>
      <c r="E69" s="81">
        <f>E70</f>
        <v>13</v>
      </c>
      <c r="F69" s="33"/>
      <c r="G69" s="33"/>
      <c r="H69" s="3"/>
    </row>
    <row r="70" spans="1:12" ht="43.5" customHeight="1">
      <c r="A70" s="72" t="s">
        <v>347</v>
      </c>
      <c r="B70" s="50" t="s">
        <v>349</v>
      </c>
      <c r="C70" s="51" t="s">
        <v>7</v>
      </c>
      <c r="D70" s="81">
        <f>D71+D73</f>
        <v>13</v>
      </c>
      <c r="E70" s="81">
        <f>E71+E73</f>
        <v>13</v>
      </c>
      <c r="F70" s="33"/>
      <c r="G70" s="33"/>
      <c r="H70" s="3"/>
    </row>
    <row r="71" spans="1:12" ht="43.5" customHeight="1">
      <c r="A71" s="37" t="s">
        <v>348</v>
      </c>
      <c r="B71" s="41" t="s">
        <v>350</v>
      </c>
      <c r="C71" s="39" t="s">
        <v>7</v>
      </c>
      <c r="D71" s="82">
        <f>D72</f>
        <v>13</v>
      </c>
      <c r="E71" s="82">
        <f>E72</f>
        <v>13</v>
      </c>
      <c r="F71" s="33"/>
      <c r="G71" s="33"/>
      <c r="H71" s="3"/>
    </row>
    <row r="72" spans="1:12" ht="40.5" customHeight="1">
      <c r="A72" s="43" t="s">
        <v>47</v>
      </c>
      <c r="B72" s="41" t="s">
        <v>350</v>
      </c>
      <c r="C72" s="39">
        <v>600</v>
      </c>
      <c r="D72" s="82">
        <v>13</v>
      </c>
      <c r="E72" s="82">
        <v>13</v>
      </c>
      <c r="F72" s="33"/>
      <c r="G72" s="33"/>
      <c r="H72" s="3"/>
    </row>
    <row r="73" spans="1:12" ht="40.5" customHeight="1">
      <c r="A73" s="43" t="s">
        <v>356</v>
      </c>
      <c r="B73" s="41" t="s">
        <v>357</v>
      </c>
      <c r="C73" s="39" t="s">
        <v>7</v>
      </c>
      <c r="D73" s="82">
        <f>D74</f>
        <v>0</v>
      </c>
      <c r="E73" s="82">
        <f>E74</f>
        <v>0</v>
      </c>
      <c r="F73" s="33"/>
      <c r="G73" s="33"/>
      <c r="H73" s="3"/>
    </row>
    <row r="74" spans="1:12" ht="40.5" customHeight="1">
      <c r="A74" s="37" t="s">
        <v>9</v>
      </c>
      <c r="B74" s="41" t="s">
        <v>357</v>
      </c>
      <c r="C74" s="39">
        <v>200</v>
      </c>
      <c r="D74" s="82">
        <v>0</v>
      </c>
      <c r="E74" s="82">
        <v>0</v>
      </c>
      <c r="F74" s="33"/>
      <c r="G74" s="33"/>
      <c r="H74" s="3"/>
    </row>
    <row r="75" spans="1:12" ht="78.75" customHeight="1">
      <c r="A75" s="54" t="s">
        <v>239</v>
      </c>
      <c r="B75" s="50" t="s">
        <v>55</v>
      </c>
      <c r="C75" s="51" t="s">
        <v>7</v>
      </c>
      <c r="D75" s="81">
        <f>D76+D87+D80</f>
        <v>14697.66</v>
      </c>
      <c r="E75" s="81">
        <f>E76+E87+E80</f>
        <v>15045.24</v>
      </c>
      <c r="F75" s="15">
        <v>25087.35</v>
      </c>
      <c r="G75" s="15">
        <v>24518.36</v>
      </c>
      <c r="H75" s="3"/>
    </row>
    <row r="76" spans="1:12" ht="63" customHeight="1">
      <c r="A76" s="49" t="s">
        <v>249</v>
      </c>
      <c r="B76" s="50" t="s">
        <v>56</v>
      </c>
      <c r="C76" s="51" t="s">
        <v>7</v>
      </c>
      <c r="D76" s="80">
        <f t="shared" ref="D76:E78" si="2">D77</f>
        <v>10</v>
      </c>
      <c r="E76" s="80">
        <f t="shared" si="2"/>
        <v>10</v>
      </c>
      <c r="F76" s="15">
        <v>4250.6399999999994</v>
      </c>
      <c r="G76" s="15">
        <v>5580.95</v>
      </c>
      <c r="H76" s="3"/>
    </row>
    <row r="77" spans="1:12" ht="57" customHeight="1">
      <c r="A77" s="57" t="s">
        <v>196</v>
      </c>
      <c r="B77" s="50" t="s">
        <v>57</v>
      </c>
      <c r="C77" s="51" t="s">
        <v>7</v>
      </c>
      <c r="D77" s="81">
        <f t="shared" si="2"/>
        <v>10</v>
      </c>
      <c r="E77" s="81">
        <f t="shared" si="2"/>
        <v>10</v>
      </c>
      <c r="F77" s="33" t="e">
        <f>#REF!+#REF!+F82</f>
        <v>#REF!</v>
      </c>
      <c r="G77" s="33" t="e">
        <f>#REF!+#REF!+G82</f>
        <v>#REF!</v>
      </c>
      <c r="H77" s="3"/>
    </row>
    <row r="78" spans="1:12" ht="42" customHeight="1">
      <c r="A78" s="25" t="s">
        <v>37</v>
      </c>
      <c r="B78" s="41" t="s">
        <v>240</v>
      </c>
      <c r="C78" s="39" t="s">
        <v>7</v>
      </c>
      <c r="D78" s="82">
        <f t="shared" si="2"/>
        <v>10</v>
      </c>
      <c r="E78" s="82">
        <f t="shared" si="2"/>
        <v>10</v>
      </c>
      <c r="F78" s="33"/>
      <c r="G78" s="33"/>
      <c r="H78" s="3"/>
    </row>
    <row r="79" spans="1:12" ht="39.75" customHeight="1">
      <c r="A79" s="25" t="s">
        <v>9</v>
      </c>
      <c r="B79" s="41" t="s">
        <v>240</v>
      </c>
      <c r="C79" s="39">
        <v>200</v>
      </c>
      <c r="D79" s="82">
        <v>10</v>
      </c>
      <c r="E79" s="82">
        <v>10</v>
      </c>
      <c r="F79" s="33"/>
      <c r="G79" s="33"/>
      <c r="H79" s="73"/>
      <c r="I79" s="74"/>
      <c r="J79" s="74"/>
      <c r="K79" s="74"/>
      <c r="L79" s="74"/>
    </row>
    <row r="80" spans="1:12" ht="57" customHeight="1">
      <c r="A80" s="57" t="s">
        <v>241</v>
      </c>
      <c r="B80" s="50" t="s">
        <v>59</v>
      </c>
      <c r="C80" s="51" t="s">
        <v>7</v>
      </c>
      <c r="D80" s="81">
        <f>D81+D84</f>
        <v>170</v>
      </c>
      <c r="E80" s="81">
        <f>E81+E84</f>
        <v>170</v>
      </c>
      <c r="F80" s="33"/>
      <c r="G80" s="33"/>
      <c r="H80" s="73"/>
      <c r="I80" s="74"/>
      <c r="J80" s="74"/>
      <c r="K80" s="74"/>
      <c r="L80" s="74"/>
    </row>
    <row r="81" spans="1:12" ht="42" customHeight="1">
      <c r="A81" s="57" t="s">
        <v>242</v>
      </c>
      <c r="B81" s="50" t="s">
        <v>60</v>
      </c>
      <c r="C81" s="51" t="s">
        <v>7</v>
      </c>
      <c r="D81" s="81">
        <f>D82</f>
        <v>140</v>
      </c>
      <c r="E81" s="81">
        <f>E82</f>
        <v>140</v>
      </c>
      <c r="F81" s="33"/>
      <c r="G81" s="33"/>
      <c r="H81" s="73"/>
      <c r="I81" s="74"/>
      <c r="J81" s="74"/>
      <c r="K81" s="74"/>
      <c r="L81" s="74"/>
    </row>
    <row r="82" spans="1:12" ht="38.25" customHeight="1">
      <c r="A82" s="27" t="s">
        <v>42</v>
      </c>
      <c r="B82" s="41" t="s">
        <v>243</v>
      </c>
      <c r="C82" s="39" t="s">
        <v>7</v>
      </c>
      <c r="D82" s="82">
        <f>D83</f>
        <v>140</v>
      </c>
      <c r="E82" s="82">
        <f>E83</f>
        <v>140</v>
      </c>
      <c r="F82" s="15">
        <v>135.83000000000001</v>
      </c>
      <c r="G82" s="15">
        <v>131.53</v>
      </c>
      <c r="H82" s="3"/>
    </row>
    <row r="83" spans="1:12" ht="18.75">
      <c r="A83" s="25" t="s">
        <v>11</v>
      </c>
      <c r="B83" s="41" t="s">
        <v>243</v>
      </c>
      <c r="C83" s="39">
        <v>800</v>
      </c>
      <c r="D83" s="82">
        <v>140</v>
      </c>
      <c r="E83" s="82">
        <v>140</v>
      </c>
      <c r="F83" s="33" t="e">
        <f>#REF!+#REF!+F111</f>
        <v>#REF!</v>
      </c>
      <c r="G83" s="33" t="e">
        <f>#REF!+#REF!+G111</f>
        <v>#REF!</v>
      </c>
      <c r="H83" s="3"/>
    </row>
    <row r="84" spans="1:12" ht="37.5">
      <c r="A84" s="57" t="s">
        <v>195</v>
      </c>
      <c r="B84" s="50" t="s">
        <v>244</v>
      </c>
      <c r="C84" s="51" t="s">
        <v>7</v>
      </c>
      <c r="D84" s="81">
        <f>D85</f>
        <v>30</v>
      </c>
      <c r="E84" s="81">
        <f>E85</f>
        <v>30</v>
      </c>
      <c r="F84" s="33"/>
      <c r="G84" s="33"/>
      <c r="H84" s="3"/>
    </row>
    <row r="85" spans="1:12" ht="56.25">
      <c r="A85" s="25" t="s">
        <v>58</v>
      </c>
      <c r="B85" s="41" t="s">
        <v>245</v>
      </c>
      <c r="C85" s="39" t="s">
        <v>7</v>
      </c>
      <c r="D85" s="82">
        <f>D86</f>
        <v>30</v>
      </c>
      <c r="E85" s="82">
        <f>E86</f>
        <v>30</v>
      </c>
      <c r="F85" s="33"/>
      <c r="G85" s="33"/>
      <c r="H85" s="3"/>
    </row>
    <row r="86" spans="1:12" ht="37.5">
      <c r="A86" s="25" t="s">
        <v>9</v>
      </c>
      <c r="B86" s="41" t="s">
        <v>245</v>
      </c>
      <c r="C86" s="39">
        <v>200</v>
      </c>
      <c r="D86" s="82">
        <v>30</v>
      </c>
      <c r="E86" s="82">
        <v>30</v>
      </c>
      <c r="F86" s="33"/>
      <c r="G86" s="33"/>
      <c r="H86" s="3"/>
    </row>
    <row r="87" spans="1:12" ht="37.5">
      <c r="A87" s="57" t="s">
        <v>246</v>
      </c>
      <c r="B87" s="50" t="s">
        <v>61</v>
      </c>
      <c r="C87" s="51" t="s">
        <v>7</v>
      </c>
      <c r="D87" s="81">
        <f>D88+D98+D105+D108</f>
        <v>14517.66</v>
      </c>
      <c r="E87" s="81">
        <f>E88+E98+E105+E108</f>
        <v>14865.24</v>
      </c>
      <c r="F87" s="33"/>
      <c r="G87" s="33"/>
      <c r="H87" s="3"/>
    </row>
    <row r="88" spans="1:12" ht="37.5">
      <c r="A88" s="57" t="s">
        <v>197</v>
      </c>
      <c r="B88" s="50" t="s">
        <v>62</v>
      </c>
      <c r="C88" s="51" t="s">
        <v>7</v>
      </c>
      <c r="D88" s="81">
        <f>D89+D93+D95</f>
        <v>6484.8600000000006</v>
      </c>
      <c r="E88" s="81">
        <f>E89+E93+E95</f>
        <v>6855.4400000000005</v>
      </c>
      <c r="F88" s="33"/>
      <c r="G88" s="33"/>
      <c r="H88" s="3"/>
    </row>
    <row r="89" spans="1:12" ht="56.25">
      <c r="A89" s="25" t="s">
        <v>26</v>
      </c>
      <c r="B89" s="41" t="s">
        <v>63</v>
      </c>
      <c r="C89" s="39" t="s">
        <v>7</v>
      </c>
      <c r="D89" s="82">
        <f>D90+D91+D92</f>
        <v>424.63</v>
      </c>
      <c r="E89" s="82">
        <f>E90+E91+E92</f>
        <v>424.63</v>
      </c>
      <c r="F89" s="33"/>
      <c r="G89" s="33"/>
      <c r="H89" s="3"/>
    </row>
    <row r="90" spans="1:12" ht="75">
      <c r="A90" s="5" t="s">
        <v>17</v>
      </c>
      <c r="B90" s="41" t="s">
        <v>63</v>
      </c>
      <c r="C90" s="39">
        <v>100</v>
      </c>
      <c r="D90" s="85">
        <v>108.03</v>
      </c>
      <c r="E90" s="82">
        <v>108.03</v>
      </c>
      <c r="F90" s="33"/>
      <c r="G90" s="33"/>
      <c r="H90" s="3"/>
    </row>
    <row r="91" spans="1:12" ht="37.5">
      <c r="A91" s="25" t="s">
        <v>9</v>
      </c>
      <c r="B91" s="41" t="s">
        <v>63</v>
      </c>
      <c r="C91" s="39">
        <v>200</v>
      </c>
      <c r="D91" s="85">
        <v>295.10000000000002</v>
      </c>
      <c r="E91" s="82">
        <v>295.10000000000002</v>
      </c>
      <c r="F91" s="33"/>
      <c r="G91" s="33"/>
      <c r="H91" s="3"/>
    </row>
    <row r="92" spans="1:12" ht="18.75">
      <c r="A92" s="25" t="s">
        <v>11</v>
      </c>
      <c r="B92" s="41" t="s">
        <v>63</v>
      </c>
      <c r="C92" s="39">
        <v>800</v>
      </c>
      <c r="D92" s="84">
        <v>21.5</v>
      </c>
      <c r="E92" s="82">
        <v>21.5</v>
      </c>
      <c r="F92" s="33"/>
      <c r="G92" s="33"/>
      <c r="H92" s="3"/>
    </row>
    <row r="93" spans="1:12" ht="37.5">
      <c r="A93" s="25" t="s">
        <v>27</v>
      </c>
      <c r="B93" s="41" t="s">
        <v>64</v>
      </c>
      <c r="C93" s="39" t="s">
        <v>7</v>
      </c>
      <c r="D93" s="82">
        <f>D94</f>
        <v>4199.97</v>
      </c>
      <c r="E93" s="82">
        <f>E94</f>
        <v>4570.55</v>
      </c>
      <c r="F93" s="33"/>
      <c r="G93" s="33"/>
      <c r="H93" s="3"/>
    </row>
    <row r="94" spans="1:12" ht="75">
      <c r="A94" s="5" t="s">
        <v>17</v>
      </c>
      <c r="B94" s="41" t="s">
        <v>64</v>
      </c>
      <c r="C94" s="39">
        <v>100</v>
      </c>
      <c r="D94" s="85">
        <v>4199.97</v>
      </c>
      <c r="E94" s="82">
        <v>4570.55</v>
      </c>
      <c r="F94" s="33"/>
      <c r="G94" s="33"/>
      <c r="H94" s="3"/>
    </row>
    <row r="95" spans="1:12" ht="60.75" customHeight="1">
      <c r="A95" s="25" t="s">
        <v>25</v>
      </c>
      <c r="B95" s="41" t="s">
        <v>65</v>
      </c>
      <c r="C95" s="39" t="s">
        <v>7</v>
      </c>
      <c r="D95" s="82">
        <f>D96+D97</f>
        <v>1860.26</v>
      </c>
      <c r="E95" s="82">
        <f>E96+E97</f>
        <v>1860.26</v>
      </c>
      <c r="F95" s="33"/>
      <c r="G95" s="33"/>
      <c r="H95" s="3"/>
    </row>
    <row r="96" spans="1:12" ht="75">
      <c r="A96" s="5" t="s">
        <v>17</v>
      </c>
      <c r="B96" s="41" t="s">
        <v>65</v>
      </c>
      <c r="C96" s="39">
        <v>100</v>
      </c>
      <c r="D96" s="82">
        <v>1724.66</v>
      </c>
      <c r="E96" s="82">
        <v>1724.66</v>
      </c>
      <c r="F96" s="33"/>
      <c r="G96" s="33"/>
      <c r="H96" s="3"/>
    </row>
    <row r="97" spans="1:8" ht="37.5">
      <c r="A97" s="25" t="s">
        <v>9</v>
      </c>
      <c r="B97" s="41" t="s">
        <v>65</v>
      </c>
      <c r="C97" s="39">
        <v>200</v>
      </c>
      <c r="D97" s="82">
        <v>135.6</v>
      </c>
      <c r="E97" s="82">
        <v>135.6</v>
      </c>
      <c r="F97" s="33"/>
      <c r="G97" s="33"/>
      <c r="H97" s="3"/>
    </row>
    <row r="98" spans="1:8" ht="22.5" customHeight="1">
      <c r="A98" s="57" t="s">
        <v>198</v>
      </c>
      <c r="B98" s="50" t="s">
        <v>66</v>
      </c>
      <c r="C98" s="51"/>
      <c r="D98" s="81">
        <f>D101+D103+D99</f>
        <v>7964.41</v>
      </c>
      <c r="E98" s="81">
        <f>E101+E103+E99</f>
        <v>7964.41</v>
      </c>
      <c r="F98" s="33"/>
      <c r="G98" s="33"/>
      <c r="H98" s="3"/>
    </row>
    <row r="99" spans="1:8" ht="46.5" customHeight="1">
      <c r="A99" s="25" t="s">
        <v>358</v>
      </c>
      <c r="B99" s="41" t="s">
        <v>359</v>
      </c>
      <c r="C99" s="39" t="s">
        <v>7</v>
      </c>
      <c r="D99" s="82">
        <f>D100</f>
        <v>851.97</v>
      </c>
      <c r="E99" s="82">
        <f>E100</f>
        <v>851.97</v>
      </c>
      <c r="F99" s="33"/>
      <c r="G99" s="33"/>
      <c r="H99" s="3"/>
    </row>
    <row r="100" spans="1:8" ht="22.5" customHeight="1">
      <c r="A100" s="25" t="s">
        <v>11</v>
      </c>
      <c r="B100" s="41" t="s">
        <v>359</v>
      </c>
      <c r="C100" s="39">
        <v>800</v>
      </c>
      <c r="D100" s="82">
        <v>851.97</v>
      </c>
      <c r="E100" s="82">
        <v>851.97</v>
      </c>
      <c r="F100" s="33"/>
      <c r="G100" s="33"/>
      <c r="H100" s="3"/>
    </row>
    <row r="101" spans="1:8" ht="54.75" customHeight="1">
      <c r="A101" s="25" t="s">
        <v>188</v>
      </c>
      <c r="B101" s="41" t="s">
        <v>67</v>
      </c>
      <c r="C101" s="39" t="s">
        <v>7</v>
      </c>
      <c r="D101" s="82">
        <f>D102</f>
        <v>56.03</v>
      </c>
      <c r="E101" s="82">
        <f>E102</f>
        <v>56.03</v>
      </c>
      <c r="F101" s="33"/>
      <c r="G101" s="33"/>
      <c r="H101" s="3"/>
    </row>
    <row r="102" spans="1:8" ht="18.75">
      <c r="A102" s="25" t="s">
        <v>11</v>
      </c>
      <c r="B102" s="41" t="s">
        <v>67</v>
      </c>
      <c r="C102" s="39">
        <v>800</v>
      </c>
      <c r="D102" s="82">
        <v>56.03</v>
      </c>
      <c r="E102" s="82">
        <v>56.03</v>
      </c>
      <c r="F102" s="33"/>
      <c r="G102" s="33"/>
      <c r="H102" s="3"/>
    </row>
    <row r="103" spans="1:8" ht="76.5" customHeight="1">
      <c r="A103" s="75" t="s">
        <v>247</v>
      </c>
      <c r="B103" s="41" t="s">
        <v>248</v>
      </c>
      <c r="C103" s="39" t="s">
        <v>7</v>
      </c>
      <c r="D103" s="82">
        <f>D104</f>
        <v>7056.41</v>
      </c>
      <c r="E103" s="82">
        <f>E104</f>
        <v>7056.41</v>
      </c>
      <c r="F103" s="33"/>
      <c r="G103" s="33"/>
      <c r="H103" s="3"/>
    </row>
    <row r="104" spans="1:8" ht="18.75">
      <c r="A104" s="25" t="s">
        <v>11</v>
      </c>
      <c r="B104" s="41"/>
      <c r="C104" s="39">
        <v>800</v>
      </c>
      <c r="D104" s="82">
        <v>7056.41</v>
      </c>
      <c r="E104" s="82">
        <v>7056.41</v>
      </c>
      <c r="F104" s="33"/>
      <c r="G104" s="33"/>
      <c r="H104" s="3"/>
    </row>
    <row r="105" spans="1:8" ht="18.75">
      <c r="A105" s="57" t="s">
        <v>199</v>
      </c>
      <c r="B105" s="50" t="s">
        <v>68</v>
      </c>
      <c r="C105" s="51"/>
      <c r="D105" s="81">
        <f>D106</f>
        <v>9.43</v>
      </c>
      <c r="E105" s="81">
        <f>E106</f>
        <v>9.43</v>
      </c>
      <c r="F105" s="33"/>
      <c r="G105" s="33"/>
      <c r="H105" s="3"/>
    </row>
    <row r="106" spans="1:8" ht="75">
      <c r="A106" s="25" t="s">
        <v>180</v>
      </c>
      <c r="B106" s="41" t="s">
        <v>158</v>
      </c>
      <c r="C106" s="39" t="s">
        <v>7</v>
      </c>
      <c r="D106" s="82">
        <f>D107</f>
        <v>9.43</v>
      </c>
      <c r="E106" s="82">
        <f>E107</f>
        <v>9.43</v>
      </c>
      <c r="F106" s="33"/>
      <c r="G106" s="33"/>
      <c r="H106" s="3"/>
    </row>
    <row r="107" spans="1:8" ht="18.75">
      <c r="A107" s="25" t="s">
        <v>11</v>
      </c>
      <c r="B107" s="41" t="s">
        <v>158</v>
      </c>
      <c r="C107" s="39">
        <v>800</v>
      </c>
      <c r="D107" s="82">
        <v>9.43</v>
      </c>
      <c r="E107" s="82">
        <v>9.43</v>
      </c>
      <c r="F107" s="33"/>
      <c r="G107" s="33"/>
      <c r="H107" s="3"/>
    </row>
    <row r="108" spans="1:8" ht="37.5">
      <c r="A108" s="57" t="s">
        <v>200</v>
      </c>
      <c r="B108" s="50" t="s">
        <v>69</v>
      </c>
      <c r="C108" s="51"/>
      <c r="D108" s="81">
        <f>D109</f>
        <v>58.96</v>
      </c>
      <c r="E108" s="81">
        <f>E109</f>
        <v>35.96</v>
      </c>
      <c r="F108" s="33"/>
      <c r="G108" s="33"/>
      <c r="H108" s="3"/>
    </row>
    <row r="109" spans="1:8" ht="93.75">
      <c r="A109" s="65" t="s">
        <v>181</v>
      </c>
      <c r="B109" s="41" t="s">
        <v>159</v>
      </c>
      <c r="C109" s="39" t="s">
        <v>7</v>
      </c>
      <c r="D109" s="82">
        <f>D110</f>
        <v>58.96</v>
      </c>
      <c r="E109" s="82">
        <f>E110</f>
        <v>35.96</v>
      </c>
      <c r="F109" s="33"/>
      <c r="G109" s="33"/>
      <c r="H109" s="3"/>
    </row>
    <row r="110" spans="1:8" ht="18.75">
      <c r="A110" s="25" t="s">
        <v>11</v>
      </c>
      <c r="B110" s="41" t="s">
        <v>159</v>
      </c>
      <c r="C110" s="39">
        <v>800</v>
      </c>
      <c r="D110" s="84">
        <v>58.96</v>
      </c>
      <c r="E110" s="82">
        <v>35.96</v>
      </c>
      <c r="F110" s="33"/>
      <c r="G110" s="33"/>
      <c r="H110" s="3"/>
    </row>
    <row r="111" spans="1:8" ht="117" customHeight="1">
      <c r="A111" s="53" t="s">
        <v>250</v>
      </c>
      <c r="B111" s="50" t="s">
        <v>70</v>
      </c>
      <c r="C111" s="51" t="s">
        <v>7</v>
      </c>
      <c r="D111" s="81">
        <f>D112</f>
        <v>13187.09</v>
      </c>
      <c r="E111" s="81">
        <f>E112</f>
        <v>13194.609999999999</v>
      </c>
      <c r="F111" s="15">
        <v>25176.01</v>
      </c>
      <c r="G111" s="15">
        <v>27693.42</v>
      </c>
      <c r="H111" s="3"/>
    </row>
    <row r="112" spans="1:8" ht="57.75" customHeight="1">
      <c r="A112" s="53" t="s">
        <v>201</v>
      </c>
      <c r="B112" s="50" t="s">
        <v>71</v>
      </c>
      <c r="C112" s="51" t="s">
        <v>7</v>
      </c>
      <c r="D112" s="81">
        <f>D113</f>
        <v>13187.09</v>
      </c>
      <c r="E112" s="81">
        <f>E113</f>
        <v>13194.609999999999</v>
      </c>
      <c r="F112" s="15"/>
      <c r="G112" s="15"/>
      <c r="H112" s="3"/>
    </row>
    <row r="113" spans="1:8" ht="37.5">
      <c r="A113" s="45" t="s">
        <v>72</v>
      </c>
      <c r="B113" s="41" t="s">
        <v>73</v>
      </c>
      <c r="C113" s="39" t="s">
        <v>7</v>
      </c>
      <c r="D113" s="82">
        <f>D114+D115+D116</f>
        <v>13187.09</v>
      </c>
      <c r="E113" s="82">
        <f>E114+E115+E116</f>
        <v>13194.609999999999</v>
      </c>
      <c r="F113" s="15"/>
      <c r="G113" s="15"/>
      <c r="H113" s="3"/>
    </row>
    <row r="114" spans="1:8" ht="75">
      <c r="A114" s="27" t="s">
        <v>17</v>
      </c>
      <c r="B114" s="41" t="s">
        <v>73</v>
      </c>
      <c r="C114" s="39">
        <v>100</v>
      </c>
      <c r="D114" s="84">
        <v>11465.63</v>
      </c>
      <c r="E114" s="82">
        <v>11464.63</v>
      </c>
      <c r="F114" s="15"/>
      <c r="G114" s="15"/>
      <c r="H114" s="3"/>
    </row>
    <row r="115" spans="1:8" ht="37.5">
      <c r="A115" s="27" t="s">
        <v>9</v>
      </c>
      <c r="B115" s="41" t="s">
        <v>73</v>
      </c>
      <c r="C115" s="39">
        <v>200</v>
      </c>
      <c r="D115" s="85">
        <v>1361.45</v>
      </c>
      <c r="E115" s="82">
        <v>1369.97</v>
      </c>
      <c r="F115" s="15"/>
      <c r="G115" s="15"/>
      <c r="H115" s="3"/>
    </row>
    <row r="116" spans="1:8" ht="18.75">
      <c r="A116" s="27" t="s">
        <v>11</v>
      </c>
      <c r="B116" s="41" t="s">
        <v>73</v>
      </c>
      <c r="C116" s="39">
        <v>800</v>
      </c>
      <c r="D116" s="84">
        <v>360.01</v>
      </c>
      <c r="E116" s="82">
        <v>360.01</v>
      </c>
      <c r="F116" s="15"/>
      <c r="G116" s="15"/>
      <c r="H116" s="3"/>
    </row>
    <row r="117" spans="1:8" ht="106.5" customHeight="1">
      <c r="A117" s="49" t="s">
        <v>365</v>
      </c>
      <c r="B117" s="50" t="s">
        <v>315</v>
      </c>
      <c r="C117" s="51" t="s">
        <v>7</v>
      </c>
      <c r="D117" s="81">
        <f>D118+D124+D140+D144</f>
        <v>35867.17</v>
      </c>
      <c r="E117" s="81">
        <f>E118+E124+E140+E144</f>
        <v>28901.15</v>
      </c>
      <c r="F117" s="15"/>
      <c r="G117" s="15"/>
      <c r="H117" s="3"/>
    </row>
    <row r="118" spans="1:8" ht="56.25">
      <c r="A118" s="49" t="s">
        <v>366</v>
      </c>
      <c r="B118" s="50" t="s">
        <v>336</v>
      </c>
      <c r="C118" s="51" t="s">
        <v>7</v>
      </c>
      <c r="D118" s="81">
        <f t="shared" ref="D118:E119" si="3">D119</f>
        <v>905.9</v>
      </c>
      <c r="E118" s="81">
        <f t="shared" si="3"/>
        <v>905.9</v>
      </c>
      <c r="F118" s="15"/>
      <c r="G118" s="15"/>
      <c r="H118" s="3"/>
    </row>
    <row r="119" spans="1:8" ht="37.5">
      <c r="A119" s="49" t="s">
        <v>363</v>
      </c>
      <c r="B119" s="50" t="s">
        <v>336</v>
      </c>
      <c r="C119" s="51" t="s">
        <v>7</v>
      </c>
      <c r="D119" s="81">
        <f t="shared" si="3"/>
        <v>905.9</v>
      </c>
      <c r="E119" s="81">
        <f t="shared" si="3"/>
        <v>905.9</v>
      </c>
      <c r="F119" s="15"/>
      <c r="G119" s="15"/>
      <c r="H119" s="3"/>
    </row>
    <row r="120" spans="1:8" ht="20.25" customHeight="1">
      <c r="A120" s="27" t="s">
        <v>367</v>
      </c>
      <c r="B120" s="41" t="s">
        <v>362</v>
      </c>
      <c r="C120" s="39" t="s">
        <v>7</v>
      </c>
      <c r="D120" s="82">
        <f>D121+D122</f>
        <v>905.9</v>
      </c>
      <c r="E120" s="82">
        <f>E121+E122</f>
        <v>905.9</v>
      </c>
      <c r="F120" s="15"/>
      <c r="G120" s="15"/>
      <c r="H120" s="3"/>
    </row>
    <row r="121" spans="1:8" ht="37.5">
      <c r="A121" s="27" t="s">
        <v>9</v>
      </c>
      <c r="B121" s="41" t="s">
        <v>362</v>
      </c>
      <c r="C121" s="39">
        <v>200</v>
      </c>
      <c r="D121" s="82">
        <v>700</v>
      </c>
      <c r="E121" s="82">
        <v>700</v>
      </c>
      <c r="F121" s="15"/>
      <c r="G121" s="15"/>
      <c r="H121" s="3"/>
    </row>
    <row r="122" spans="1:8" ht="18.75">
      <c r="A122" s="27" t="s">
        <v>364</v>
      </c>
      <c r="B122" s="41" t="s">
        <v>382</v>
      </c>
      <c r="C122" s="39" t="s">
        <v>7</v>
      </c>
      <c r="D122" s="82">
        <f>D123</f>
        <v>205.9</v>
      </c>
      <c r="E122" s="82">
        <f>E123</f>
        <v>205.9</v>
      </c>
      <c r="F122" s="15"/>
      <c r="G122" s="15"/>
      <c r="H122" s="3"/>
    </row>
    <row r="123" spans="1:8" ht="37.5">
      <c r="A123" s="27" t="s">
        <v>9</v>
      </c>
      <c r="B123" s="41" t="s">
        <v>382</v>
      </c>
      <c r="C123" s="39">
        <v>200</v>
      </c>
      <c r="D123" s="82">
        <v>205.9</v>
      </c>
      <c r="E123" s="82">
        <v>205.9</v>
      </c>
      <c r="F123" s="15"/>
      <c r="G123" s="15"/>
      <c r="H123" s="3"/>
    </row>
    <row r="124" spans="1:8" ht="56.25">
      <c r="A124" s="49" t="s">
        <v>360</v>
      </c>
      <c r="B124" s="50" t="s">
        <v>327</v>
      </c>
      <c r="C124" s="51" t="s">
        <v>7</v>
      </c>
      <c r="D124" s="81">
        <f>D125+D128+D131+D137</f>
        <v>25082.71</v>
      </c>
      <c r="E124" s="81">
        <f>E125+E128+E131+E137</f>
        <v>17998.14</v>
      </c>
      <c r="F124" s="15"/>
      <c r="G124" s="15"/>
      <c r="H124" s="3"/>
    </row>
    <row r="125" spans="1:8" ht="18.75">
      <c r="A125" s="49" t="s">
        <v>368</v>
      </c>
      <c r="B125" s="50" t="s">
        <v>332</v>
      </c>
      <c r="C125" s="51" t="s">
        <v>7</v>
      </c>
      <c r="D125" s="81">
        <f>D126</f>
        <v>600</v>
      </c>
      <c r="E125" s="81">
        <f>E126</f>
        <v>600</v>
      </c>
      <c r="F125" s="15"/>
      <c r="G125" s="15"/>
      <c r="H125" s="3"/>
    </row>
    <row r="126" spans="1:8" ht="18.75">
      <c r="A126" s="27" t="s">
        <v>369</v>
      </c>
      <c r="B126" s="41" t="s">
        <v>372</v>
      </c>
      <c r="C126" s="39" t="s">
        <v>7</v>
      </c>
      <c r="D126" s="82">
        <f>D127</f>
        <v>600</v>
      </c>
      <c r="E126" s="82">
        <f>E127</f>
        <v>600</v>
      </c>
      <c r="F126" s="15"/>
      <c r="G126" s="15"/>
      <c r="H126" s="3"/>
    </row>
    <row r="127" spans="1:8" ht="37.5">
      <c r="A127" s="27" t="s">
        <v>326</v>
      </c>
      <c r="B127" s="41" t="s">
        <v>372</v>
      </c>
      <c r="C127" s="39">
        <v>200</v>
      </c>
      <c r="D127" s="82">
        <v>600</v>
      </c>
      <c r="E127" s="82">
        <v>600</v>
      </c>
      <c r="F127" s="15"/>
      <c r="G127" s="15"/>
      <c r="H127" s="3"/>
    </row>
    <row r="128" spans="1:8" ht="18.75">
      <c r="A128" s="49" t="s">
        <v>371</v>
      </c>
      <c r="B128" s="50" t="s">
        <v>370</v>
      </c>
      <c r="C128" s="51" t="s">
        <v>7</v>
      </c>
      <c r="D128" s="81">
        <f>D129</f>
        <v>1000</v>
      </c>
      <c r="E128" s="81">
        <f>E129</f>
        <v>1000</v>
      </c>
      <c r="F128" s="15"/>
      <c r="G128" s="15"/>
      <c r="H128" s="3"/>
    </row>
    <row r="129" spans="1:8" ht="18.75">
      <c r="A129" s="27" t="s">
        <v>374</v>
      </c>
      <c r="B129" s="41" t="s">
        <v>373</v>
      </c>
      <c r="C129" s="39" t="s">
        <v>7</v>
      </c>
      <c r="D129" s="82">
        <f>D130</f>
        <v>1000</v>
      </c>
      <c r="E129" s="82">
        <f>E130</f>
        <v>1000</v>
      </c>
      <c r="F129" s="15"/>
      <c r="G129" s="15"/>
      <c r="H129" s="3"/>
    </row>
    <row r="130" spans="1:8" ht="37.5">
      <c r="A130" s="27" t="s">
        <v>9</v>
      </c>
      <c r="B130" s="41" t="s">
        <v>373</v>
      </c>
      <c r="C130" s="39">
        <v>200</v>
      </c>
      <c r="D130" s="82">
        <v>1000</v>
      </c>
      <c r="E130" s="82">
        <v>1000</v>
      </c>
      <c r="F130" s="15"/>
      <c r="G130" s="15"/>
      <c r="H130" s="3"/>
    </row>
    <row r="131" spans="1:8" ht="56.25">
      <c r="A131" s="49" t="s">
        <v>375</v>
      </c>
      <c r="B131" s="50" t="s">
        <v>376</v>
      </c>
      <c r="C131" s="39" t="s">
        <v>7</v>
      </c>
      <c r="D131" s="81">
        <f>D132+D134</f>
        <v>11496.1</v>
      </c>
      <c r="E131" s="81">
        <f>E132+E134</f>
        <v>700</v>
      </c>
      <c r="F131" s="15"/>
      <c r="G131" s="15"/>
      <c r="H131" s="3"/>
    </row>
    <row r="132" spans="1:8" ht="37.5">
      <c r="A132" s="27" t="s">
        <v>437</v>
      </c>
      <c r="B132" s="41" t="s">
        <v>377</v>
      </c>
      <c r="C132" s="39" t="s">
        <v>7</v>
      </c>
      <c r="D132" s="82">
        <f>D133</f>
        <v>10639.07</v>
      </c>
      <c r="E132" s="82">
        <f>E133</f>
        <v>700</v>
      </c>
      <c r="F132" s="15"/>
      <c r="G132" s="15"/>
      <c r="H132" s="3"/>
    </row>
    <row r="133" spans="1:8" ht="37.5">
      <c r="A133" s="27" t="s">
        <v>9</v>
      </c>
      <c r="B133" s="41" t="s">
        <v>377</v>
      </c>
      <c r="C133" s="39">
        <v>200</v>
      </c>
      <c r="D133" s="82">
        <v>10639.07</v>
      </c>
      <c r="E133" s="82">
        <v>700</v>
      </c>
      <c r="F133" s="15"/>
      <c r="G133" s="15"/>
      <c r="H133" s="3"/>
    </row>
    <row r="134" spans="1:8" ht="37.5">
      <c r="A134" s="27" t="s">
        <v>437</v>
      </c>
      <c r="B134" s="41" t="s">
        <v>453</v>
      </c>
      <c r="C134" s="39" t="s">
        <v>7</v>
      </c>
      <c r="D134" s="82">
        <f>D135</f>
        <v>857.03</v>
      </c>
      <c r="E134" s="82">
        <f>E135</f>
        <v>0</v>
      </c>
      <c r="F134" s="15"/>
      <c r="G134" s="15"/>
      <c r="H134" s="3"/>
    </row>
    <row r="135" spans="1:8" ht="37.5">
      <c r="A135" s="27" t="s">
        <v>9</v>
      </c>
      <c r="B135" s="41" t="s">
        <v>453</v>
      </c>
      <c r="C135" s="39">
        <v>200</v>
      </c>
      <c r="D135" s="82">
        <v>857.03</v>
      </c>
      <c r="E135" s="82"/>
      <c r="F135" s="15"/>
      <c r="G135" s="15"/>
      <c r="H135" s="3"/>
    </row>
    <row r="136" spans="1:8" ht="18.75">
      <c r="A136" s="27"/>
      <c r="B136" s="41"/>
      <c r="C136" s="39"/>
      <c r="D136" s="82"/>
      <c r="E136" s="82"/>
      <c r="F136" s="15"/>
      <c r="G136" s="15"/>
      <c r="H136" s="3"/>
    </row>
    <row r="137" spans="1:8" ht="18.75">
      <c r="A137" s="49" t="s">
        <v>328</v>
      </c>
      <c r="B137" s="50" t="s">
        <v>329</v>
      </c>
      <c r="C137" s="39" t="s">
        <v>7</v>
      </c>
      <c r="D137" s="81">
        <f>D138</f>
        <v>11986.61</v>
      </c>
      <c r="E137" s="81">
        <f>E138</f>
        <v>15698.14</v>
      </c>
      <c r="F137" s="15"/>
      <c r="G137" s="15"/>
      <c r="H137" s="3"/>
    </row>
    <row r="138" spans="1:8" ht="18.75">
      <c r="A138" s="27" t="s">
        <v>361</v>
      </c>
      <c r="B138" s="41" t="s">
        <v>330</v>
      </c>
      <c r="C138" s="39" t="s">
        <v>7</v>
      </c>
      <c r="D138" s="82">
        <f>D139</f>
        <v>11986.61</v>
      </c>
      <c r="E138" s="82">
        <f>E139</f>
        <v>15698.14</v>
      </c>
      <c r="F138" s="15"/>
      <c r="G138" s="15"/>
      <c r="H138" s="3"/>
    </row>
    <row r="139" spans="1:8" ht="37.5">
      <c r="A139" s="27" t="s">
        <v>9</v>
      </c>
      <c r="B139" s="41" t="s">
        <v>330</v>
      </c>
      <c r="C139" s="39">
        <v>200</v>
      </c>
      <c r="D139" s="82">
        <v>11986.61</v>
      </c>
      <c r="E139" s="82">
        <v>15698.14</v>
      </c>
      <c r="F139" s="15"/>
      <c r="G139" s="15"/>
      <c r="H139" s="3"/>
    </row>
    <row r="140" spans="1:8" ht="56.25">
      <c r="A140" s="49" t="s">
        <v>319</v>
      </c>
      <c r="B140" s="50" t="s">
        <v>322</v>
      </c>
      <c r="C140" s="51" t="s">
        <v>7</v>
      </c>
      <c r="D140" s="81">
        <f t="shared" ref="D140:E142" si="4">D141</f>
        <v>9708.56</v>
      </c>
      <c r="E140" s="81">
        <f t="shared" si="4"/>
        <v>9827.11</v>
      </c>
      <c r="F140" s="15"/>
      <c r="G140" s="15"/>
      <c r="H140" s="3"/>
    </row>
    <row r="141" spans="1:8" ht="18.75">
      <c r="A141" s="49" t="s">
        <v>323</v>
      </c>
      <c r="B141" s="50" t="s">
        <v>324</v>
      </c>
      <c r="C141" s="51" t="s">
        <v>7</v>
      </c>
      <c r="D141" s="81">
        <f t="shared" si="4"/>
        <v>9708.56</v>
      </c>
      <c r="E141" s="81">
        <f t="shared" si="4"/>
        <v>9827.11</v>
      </c>
      <c r="F141" s="15"/>
      <c r="G141" s="15"/>
      <c r="H141" s="3"/>
    </row>
    <row r="142" spans="1:8" ht="26.25" customHeight="1">
      <c r="A142" s="27" t="s">
        <v>378</v>
      </c>
      <c r="B142" s="41" t="s">
        <v>325</v>
      </c>
      <c r="C142" s="39" t="s">
        <v>7</v>
      </c>
      <c r="D142" s="82">
        <f t="shared" si="4"/>
        <v>9708.56</v>
      </c>
      <c r="E142" s="82">
        <f t="shared" si="4"/>
        <v>9827.11</v>
      </c>
      <c r="F142" s="15"/>
      <c r="G142" s="15"/>
      <c r="H142" s="3"/>
    </row>
    <row r="143" spans="1:8" ht="37.5">
      <c r="A143" s="27" t="s">
        <v>326</v>
      </c>
      <c r="B143" s="41" t="s">
        <v>325</v>
      </c>
      <c r="C143" s="39">
        <v>200</v>
      </c>
      <c r="D143" s="82">
        <v>9708.56</v>
      </c>
      <c r="E143" s="82">
        <v>9827.11</v>
      </c>
      <c r="F143" s="15"/>
      <c r="G143" s="15"/>
      <c r="H143" s="3"/>
    </row>
    <row r="144" spans="1:8" ht="37.5">
      <c r="A144" s="49" t="s">
        <v>379</v>
      </c>
      <c r="B144" s="50" t="s">
        <v>380</v>
      </c>
      <c r="C144" s="51" t="s">
        <v>7</v>
      </c>
      <c r="D144" s="81">
        <f>D145</f>
        <v>170</v>
      </c>
      <c r="E144" s="81">
        <f>E145</f>
        <v>170</v>
      </c>
      <c r="F144" s="15"/>
      <c r="G144" s="15"/>
      <c r="H144" s="3"/>
    </row>
    <row r="145" spans="1:11" ht="101.25" customHeight="1">
      <c r="A145" s="75" t="s">
        <v>422</v>
      </c>
      <c r="B145" s="41" t="s">
        <v>421</v>
      </c>
      <c r="C145" s="39" t="s">
        <v>7</v>
      </c>
      <c r="D145" s="82">
        <f>D146</f>
        <v>170</v>
      </c>
      <c r="E145" s="82">
        <f>E146</f>
        <v>170</v>
      </c>
      <c r="F145" s="15"/>
      <c r="G145" s="15"/>
      <c r="H145" s="3"/>
    </row>
    <row r="146" spans="1:11" ht="18.75">
      <c r="A146" s="27" t="s">
        <v>10</v>
      </c>
      <c r="B146" s="41" t="s">
        <v>421</v>
      </c>
      <c r="C146" s="39">
        <v>300</v>
      </c>
      <c r="D146" s="82">
        <v>170</v>
      </c>
      <c r="E146" s="82">
        <v>170</v>
      </c>
      <c r="F146" s="15"/>
      <c r="G146" s="15"/>
      <c r="H146" s="3"/>
    </row>
    <row r="147" spans="1:11" ht="93.75">
      <c r="A147" s="49" t="s">
        <v>320</v>
      </c>
      <c r="B147" s="50" t="s">
        <v>321</v>
      </c>
      <c r="C147" s="51" t="s">
        <v>7</v>
      </c>
      <c r="D147" s="81">
        <f>D148</f>
        <v>1320</v>
      </c>
      <c r="E147" s="81">
        <f>E148</f>
        <v>1320</v>
      </c>
      <c r="F147" s="15"/>
      <c r="G147" s="15"/>
      <c r="H147" s="3"/>
    </row>
    <row r="148" spans="1:11" ht="37.5">
      <c r="A148" s="49" t="s">
        <v>447</v>
      </c>
      <c r="B148" s="50" t="s">
        <v>448</v>
      </c>
      <c r="C148" s="51" t="s">
        <v>7</v>
      </c>
      <c r="D148" s="81">
        <f>D149</f>
        <v>1320</v>
      </c>
      <c r="E148" s="81">
        <f>E149</f>
        <v>1320</v>
      </c>
      <c r="F148" s="15"/>
      <c r="G148" s="15"/>
      <c r="H148" s="3"/>
    </row>
    <row r="149" spans="1:11" ht="50.25" customHeight="1">
      <c r="A149" s="27" t="s">
        <v>446</v>
      </c>
      <c r="B149" s="41" t="s">
        <v>449</v>
      </c>
      <c r="C149" s="39" t="s">
        <v>7</v>
      </c>
      <c r="D149" s="82">
        <f>D153</f>
        <v>1320</v>
      </c>
      <c r="E149" s="82">
        <f>E153</f>
        <v>1320</v>
      </c>
      <c r="F149" s="15"/>
      <c r="G149" s="15"/>
      <c r="H149" s="3"/>
    </row>
    <row r="150" spans="1:11" ht="1.5" hidden="1" customHeight="1">
      <c r="A150" s="27" t="s">
        <v>326</v>
      </c>
      <c r="B150" s="41" t="s">
        <v>449</v>
      </c>
      <c r="C150" s="39">
        <v>200</v>
      </c>
      <c r="D150" s="82">
        <v>1320</v>
      </c>
      <c r="E150" s="82">
        <v>1320</v>
      </c>
      <c r="F150" s="15"/>
      <c r="G150" s="15"/>
      <c r="H150" s="3"/>
    </row>
    <row r="151" spans="1:11" ht="37.5" hidden="1" customHeight="1">
      <c r="A151" s="49" t="s">
        <v>441</v>
      </c>
      <c r="B151" s="50" t="s">
        <v>419</v>
      </c>
      <c r="C151" s="51" t="s">
        <v>7</v>
      </c>
      <c r="D151" s="81">
        <f>D152</f>
        <v>1320</v>
      </c>
      <c r="E151" s="81">
        <f>E152</f>
        <v>1320</v>
      </c>
      <c r="F151" s="15"/>
      <c r="G151" s="15"/>
      <c r="H151" s="3"/>
    </row>
    <row r="152" spans="1:11" ht="45.75" hidden="1" customHeight="1">
      <c r="A152" s="27" t="s">
        <v>333</v>
      </c>
      <c r="B152" s="41" t="s">
        <v>420</v>
      </c>
      <c r="C152" s="39" t="s">
        <v>7</v>
      </c>
      <c r="D152" s="82">
        <f>D153</f>
        <v>1320</v>
      </c>
      <c r="E152" s="82">
        <f>E153</f>
        <v>1320</v>
      </c>
      <c r="F152" s="15"/>
      <c r="G152" s="15"/>
      <c r="H152" s="3"/>
    </row>
    <row r="153" spans="1:11" ht="37.5">
      <c r="A153" s="27" t="s">
        <v>326</v>
      </c>
      <c r="B153" s="41" t="s">
        <v>449</v>
      </c>
      <c r="C153" s="39">
        <v>200</v>
      </c>
      <c r="D153" s="82">
        <v>1320</v>
      </c>
      <c r="E153" s="82">
        <v>1320</v>
      </c>
      <c r="F153" s="15"/>
      <c r="G153" s="15"/>
      <c r="H153" s="3"/>
    </row>
    <row r="154" spans="1:11" ht="75">
      <c r="A154" s="49" t="s">
        <v>251</v>
      </c>
      <c r="B154" s="50" t="s">
        <v>74</v>
      </c>
      <c r="C154" s="51" t="s">
        <v>7</v>
      </c>
      <c r="D154" s="81">
        <f>D155+D188+D215+D220</f>
        <v>386042.07</v>
      </c>
      <c r="E154" s="81">
        <f>E155+E188+E215+E220</f>
        <v>387930.19000000006</v>
      </c>
      <c r="F154" s="15"/>
      <c r="G154" s="15"/>
      <c r="H154" s="3"/>
    </row>
    <row r="155" spans="1:11" ht="78.75" customHeight="1">
      <c r="A155" s="58" t="s">
        <v>202</v>
      </c>
      <c r="B155" s="50" t="s">
        <v>75</v>
      </c>
      <c r="C155" s="51" t="s">
        <v>7</v>
      </c>
      <c r="D155" s="81">
        <f>D156+D159+D162+D165+D168+D171+D176+D179+D182+D185+D173</f>
        <v>152743.15000000002</v>
      </c>
      <c r="E155" s="81">
        <f>E156+E159+E162+E165+E168+E171+E176+E179+E182+E185+E173</f>
        <v>150349.68000000002</v>
      </c>
      <c r="F155" s="15"/>
      <c r="G155" s="15"/>
      <c r="H155" s="3"/>
    </row>
    <row r="156" spans="1:11" ht="37.5">
      <c r="A156" s="27" t="s">
        <v>203</v>
      </c>
      <c r="B156" s="41" t="s">
        <v>253</v>
      </c>
      <c r="C156" s="39" t="s">
        <v>7</v>
      </c>
      <c r="D156" s="82">
        <f>D157+D158</f>
        <v>3978</v>
      </c>
      <c r="E156" s="82">
        <f>E157+E158</f>
        <v>4137.2</v>
      </c>
      <c r="F156" s="15"/>
      <c r="G156" s="15"/>
      <c r="H156" s="3"/>
    </row>
    <row r="157" spans="1:11" ht="37.5">
      <c r="A157" s="23" t="s">
        <v>9</v>
      </c>
      <c r="B157" s="41" t="s">
        <v>253</v>
      </c>
      <c r="C157" s="39">
        <v>200</v>
      </c>
      <c r="D157" s="82">
        <v>58.8</v>
      </c>
      <c r="E157" s="82">
        <v>61.1</v>
      </c>
      <c r="F157" s="15" t="e">
        <f>F161+F158+#REF!+#REF!+#REF!</f>
        <v>#REF!</v>
      </c>
      <c r="G157" s="15" t="e">
        <f>G161+G158+#REF!+#REF!+#REF!</f>
        <v>#REF!</v>
      </c>
      <c r="H157" s="3"/>
    </row>
    <row r="158" spans="1:11" ht="18.75">
      <c r="A158" s="27" t="s">
        <v>10</v>
      </c>
      <c r="B158" s="41" t="s">
        <v>253</v>
      </c>
      <c r="C158" s="39">
        <v>300</v>
      </c>
      <c r="D158" s="86">
        <v>3919.2</v>
      </c>
      <c r="E158" s="86">
        <v>4076.1</v>
      </c>
      <c r="F158" s="15">
        <f t="shared" ref="F158:K158" si="5">F159+F160</f>
        <v>598.41999999999996</v>
      </c>
      <c r="G158" s="15">
        <f t="shared" si="5"/>
        <v>454.28000000000003</v>
      </c>
      <c r="H158" s="15">
        <f t="shared" si="5"/>
        <v>0</v>
      </c>
      <c r="I158" s="15">
        <f t="shared" si="5"/>
        <v>0</v>
      </c>
      <c r="J158" s="15">
        <f t="shared" si="5"/>
        <v>0</v>
      </c>
      <c r="K158" s="15">
        <f t="shared" si="5"/>
        <v>0</v>
      </c>
    </row>
    <row r="159" spans="1:11" ht="42" customHeight="1">
      <c r="A159" s="27" t="s">
        <v>160</v>
      </c>
      <c r="B159" s="41" t="s">
        <v>254</v>
      </c>
      <c r="C159" s="39" t="s">
        <v>7</v>
      </c>
      <c r="D159" s="82">
        <f>D160+D161</f>
        <v>49303.100000000006</v>
      </c>
      <c r="E159" s="82">
        <f>E160+E161</f>
        <v>49303.100000000006</v>
      </c>
      <c r="F159" s="15">
        <v>550.92999999999995</v>
      </c>
      <c r="G159" s="15">
        <v>406.79</v>
      </c>
      <c r="H159" s="3"/>
    </row>
    <row r="160" spans="1:11" ht="37.5">
      <c r="A160" s="23" t="s">
        <v>9</v>
      </c>
      <c r="B160" s="41" t="s">
        <v>254</v>
      </c>
      <c r="C160" s="39">
        <v>200</v>
      </c>
      <c r="D160" s="82">
        <v>728.62</v>
      </c>
      <c r="E160" s="82">
        <v>728.62</v>
      </c>
      <c r="F160" s="15">
        <v>47.49</v>
      </c>
      <c r="G160" s="15">
        <v>47.49</v>
      </c>
      <c r="H160" s="3"/>
    </row>
    <row r="161" spans="1:11" ht="18.75">
      <c r="A161" s="27" t="s">
        <v>10</v>
      </c>
      <c r="B161" s="41" t="s">
        <v>254</v>
      </c>
      <c r="C161" s="39">
        <v>300</v>
      </c>
      <c r="D161" s="82">
        <v>48574.48</v>
      </c>
      <c r="E161" s="82">
        <v>48574.48</v>
      </c>
      <c r="F161" s="15" t="e">
        <f>#REF!</f>
        <v>#REF!</v>
      </c>
      <c r="G161" s="15" t="e">
        <f>#REF!</f>
        <v>#REF!</v>
      </c>
      <c r="H161" s="3"/>
    </row>
    <row r="162" spans="1:11" ht="114.75" customHeight="1">
      <c r="A162" s="27" t="s">
        <v>204</v>
      </c>
      <c r="B162" s="41" t="s">
        <v>255</v>
      </c>
      <c r="C162" s="39" t="s">
        <v>7</v>
      </c>
      <c r="D162" s="82">
        <f>D163+D164</f>
        <v>6.6000000000000005</v>
      </c>
      <c r="E162" s="82">
        <f>E163+E164</f>
        <v>6.6000000000000005</v>
      </c>
      <c r="F162" s="15">
        <v>10641.73</v>
      </c>
      <c r="G162" s="15">
        <v>10448.459999999999</v>
      </c>
      <c r="H162" s="3"/>
    </row>
    <row r="163" spans="1:11" ht="39.75" customHeight="1">
      <c r="A163" s="23" t="s">
        <v>9</v>
      </c>
      <c r="B163" s="41" t="s">
        <v>255</v>
      </c>
      <c r="C163" s="39">
        <v>200</v>
      </c>
      <c r="D163" s="82">
        <v>7.0000000000000007E-2</v>
      </c>
      <c r="E163" s="82">
        <v>7.0000000000000007E-2</v>
      </c>
      <c r="F163" s="15">
        <v>1644.08</v>
      </c>
      <c r="G163" s="15">
        <v>1135</v>
      </c>
      <c r="H163" s="3"/>
    </row>
    <row r="164" spans="1:11" ht="18.75">
      <c r="A164" s="27" t="s">
        <v>10</v>
      </c>
      <c r="B164" s="41" t="s">
        <v>255</v>
      </c>
      <c r="C164" s="39">
        <v>300</v>
      </c>
      <c r="D164" s="82">
        <v>6.53</v>
      </c>
      <c r="E164" s="82">
        <v>6.53</v>
      </c>
      <c r="F164" s="15">
        <v>176.68</v>
      </c>
      <c r="G164" s="15">
        <v>176.68</v>
      </c>
      <c r="H164" s="3"/>
    </row>
    <row r="165" spans="1:11" ht="39.75" customHeight="1">
      <c r="A165" s="27" t="s">
        <v>161</v>
      </c>
      <c r="B165" s="41" t="s">
        <v>256</v>
      </c>
      <c r="C165" s="39" t="s">
        <v>7</v>
      </c>
      <c r="D165" s="82">
        <f>D166+D167</f>
        <v>47780.01</v>
      </c>
      <c r="E165" s="82">
        <f>E166+E167</f>
        <v>46817.39</v>
      </c>
      <c r="F165" s="33">
        <v>52.8</v>
      </c>
      <c r="G165" s="33">
        <v>54.66</v>
      </c>
      <c r="H165" s="3"/>
    </row>
    <row r="166" spans="1:11" ht="43.5" customHeight="1">
      <c r="A166" s="27" t="s">
        <v>9</v>
      </c>
      <c r="B166" s="41" t="s">
        <v>256</v>
      </c>
      <c r="C166" s="39">
        <v>200</v>
      </c>
      <c r="D166" s="82">
        <v>706.11</v>
      </c>
      <c r="E166" s="82">
        <v>691.88</v>
      </c>
      <c r="F166" s="33" t="e">
        <f>F167+#REF!+#REF!</f>
        <v>#REF!</v>
      </c>
      <c r="G166" s="33" t="e">
        <f>G167+#REF!+#REF!</f>
        <v>#REF!</v>
      </c>
      <c r="H166" s="3"/>
    </row>
    <row r="167" spans="1:11" ht="18.75">
      <c r="A167" s="27" t="s">
        <v>10</v>
      </c>
      <c r="B167" s="41" t="s">
        <v>256</v>
      </c>
      <c r="C167" s="39">
        <v>300</v>
      </c>
      <c r="D167" s="82">
        <v>47073.9</v>
      </c>
      <c r="E167" s="82">
        <v>46125.51</v>
      </c>
      <c r="F167" s="33" t="e">
        <f>F168+F170+F171+#REF!</f>
        <v>#REF!</v>
      </c>
      <c r="G167" s="33" t="e">
        <f>G168+G170+G171+#REF!</f>
        <v>#REF!</v>
      </c>
      <c r="H167" s="33" t="e">
        <f>H168+H170+H171+#REF!</f>
        <v>#REF!</v>
      </c>
      <c r="I167" s="33" t="e">
        <f>I168+I170+I171+#REF!</f>
        <v>#REF!</v>
      </c>
      <c r="J167" s="33" t="e">
        <f>J168+J170+J171+#REF!</f>
        <v>#REF!</v>
      </c>
      <c r="K167" s="33" t="e">
        <f>K168+K170+K171+#REF!</f>
        <v>#REF!</v>
      </c>
    </row>
    <row r="168" spans="1:11" ht="39" customHeight="1">
      <c r="A168" s="27" t="s">
        <v>162</v>
      </c>
      <c r="B168" s="41" t="s">
        <v>257</v>
      </c>
      <c r="C168" s="39" t="s">
        <v>7</v>
      </c>
      <c r="D168" s="82">
        <f>D169+D170</f>
        <v>2101.1400000000003</v>
      </c>
      <c r="E168" s="82">
        <f>E169+E170</f>
        <v>1971.5600000000002</v>
      </c>
      <c r="F168" s="33">
        <f>F169</f>
        <v>3688.35</v>
      </c>
      <c r="G168" s="33">
        <f>G169</f>
        <v>4665.37</v>
      </c>
      <c r="H168" s="3"/>
    </row>
    <row r="169" spans="1:11" ht="37.5">
      <c r="A169" s="27" t="s">
        <v>9</v>
      </c>
      <c r="B169" s="41" t="s">
        <v>257</v>
      </c>
      <c r="C169" s="38">
        <v>200</v>
      </c>
      <c r="D169" s="29">
        <v>31.05</v>
      </c>
      <c r="E169" s="29">
        <v>29.14</v>
      </c>
      <c r="F169" s="34">
        <v>3688.35</v>
      </c>
      <c r="G169" s="34">
        <v>4665.37</v>
      </c>
      <c r="H169" s="34">
        <v>3688.35</v>
      </c>
      <c r="I169" s="34">
        <v>4665.37</v>
      </c>
    </row>
    <row r="170" spans="1:11" ht="18.75">
      <c r="A170" s="27" t="s">
        <v>10</v>
      </c>
      <c r="B170" s="41" t="s">
        <v>257</v>
      </c>
      <c r="C170" s="39">
        <v>300</v>
      </c>
      <c r="D170" s="29">
        <v>2070.09</v>
      </c>
      <c r="E170" s="29">
        <v>1942.42</v>
      </c>
      <c r="F170" s="34" t="e">
        <f>#REF!+#REF!+#REF!</f>
        <v>#REF!</v>
      </c>
      <c r="G170" s="34" t="e">
        <f>#REF!+#REF!+#REF!</f>
        <v>#REF!</v>
      </c>
      <c r="H170" s="34"/>
      <c r="I170" s="34"/>
    </row>
    <row r="171" spans="1:11" ht="18.75">
      <c r="A171" s="24" t="s">
        <v>19</v>
      </c>
      <c r="B171" s="41" t="s">
        <v>258</v>
      </c>
      <c r="C171" s="39" t="s">
        <v>7</v>
      </c>
      <c r="D171" s="82">
        <f>D172</f>
        <v>0</v>
      </c>
      <c r="E171" s="82">
        <f>E172</f>
        <v>0</v>
      </c>
      <c r="F171" s="15">
        <f>F172</f>
        <v>203</v>
      </c>
      <c r="G171" s="15">
        <f>G172</f>
        <v>203</v>
      </c>
      <c r="H171" s="3"/>
    </row>
    <row r="172" spans="1:11" ht="19.149999999999999" customHeight="1">
      <c r="A172" s="27" t="s">
        <v>10</v>
      </c>
      <c r="B172" s="41" t="s">
        <v>258</v>
      </c>
      <c r="C172" s="39">
        <v>300</v>
      </c>
      <c r="D172" s="82">
        <v>0</v>
      </c>
      <c r="E172" s="82">
        <v>0</v>
      </c>
      <c r="F172" s="15">
        <v>203</v>
      </c>
      <c r="G172" s="15">
        <v>203</v>
      </c>
      <c r="H172" s="3"/>
    </row>
    <row r="173" spans="1:11" ht="56.25" customHeight="1">
      <c r="A173" s="27" t="s">
        <v>166</v>
      </c>
      <c r="B173" s="41" t="s">
        <v>263</v>
      </c>
      <c r="C173" s="39" t="s">
        <v>7</v>
      </c>
      <c r="D173" s="82">
        <f>D174+D175</f>
        <v>169.85999999999999</v>
      </c>
      <c r="E173" s="82">
        <f>E174+E175</f>
        <v>172.65</v>
      </c>
      <c r="F173" s="15"/>
      <c r="G173" s="15"/>
      <c r="H173" s="3"/>
    </row>
    <row r="174" spans="1:11" ht="43.5" customHeight="1">
      <c r="A174" s="27" t="s">
        <v>9</v>
      </c>
      <c r="B174" s="41" t="s">
        <v>263</v>
      </c>
      <c r="C174" s="39">
        <v>200</v>
      </c>
      <c r="D174" s="82">
        <v>6.16</v>
      </c>
      <c r="E174" s="82">
        <v>6.1</v>
      </c>
      <c r="F174" s="15"/>
      <c r="G174" s="15"/>
      <c r="H174" s="3"/>
    </row>
    <row r="175" spans="1:11" ht="24.75" customHeight="1">
      <c r="A175" s="27" t="s">
        <v>10</v>
      </c>
      <c r="B175" s="41" t="s">
        <v>263</v>
      </c>
      <c r="C175" s="39">
        <v>300</v>
      </c>
      <c r="D175" s="82">
        <v>163.69999999999999</v>
      </c>
      <c r="E175" s="82">
        <v>166.55</v>
      </c>
      <c r="F175" s="15"/>
      <c r="G175" s="15"/>
      <c r="H175" s="3"/>
    </row>
    <row r="176" spans="1:11" ht="44.25" customHeight="1">
      <c r="A176" s="36" t="s">
        <v>163</v>
      </c>
      <c r="B176" s="41" t="s">
        <v>259</v>
      </c>
      <c r="C176" s="39" t="s">
        <v>7</v>
      </c>
      <c r="D176" s="82">
        <f>D177+D178</f>
        <v>48904.640000000007</v>
      </c>
      <c r="E176" s="82">
        <f>E177+E178</f>
        <v>47442.18</v>
      </c>
      <c r="F176" s="15">
        <f>F177</f>
        <v>781.55</v>
      </c>
      <c r="G176" s="15">
        <f>G177</f>
        <v>781.55</v>
      </c>
      <c r="H176" s="3"/>
    </row>
    <row r="177" spans="1:8" ht="40.5" customHeight="1">
      <c r="A177" s="27" t="s">
        <v>9</v>
      </c>
      <c r="B177" s="41" t="s">
        <v>259</v>
      </c>
      <c r="C177" s="39">
        <v>200</v>
      </c>
      <c r="D177" s="82">
        <v>722.73</v>
      </c>
      <c r="E177" s="82">
        <v>701.12</v>
      </c>
      <c r="F177" s="15">
        <v>781.55</v>
      </c>
      <c r="G177" s="15">
        <v>781.55</v>
      </c>
      <c r="H177" s="3"/>
    </row>
    <row r="178" spans="1:8" ht="26.25" customHeight="1">
      <c r="A178" s="27" t="s">
        <v>10</v>
      </c>
      <c r="B178" s="41" t="s">
        <v>259</v>
      </c>
      <c r="C178" s="39">
        <v>300</v>
      </c>
      <c r="D178" s="82">
        <v>48181.91</v>
      </c>
      <c r="E178" s="82">
        <v>46741.06</v>
      </c>
      <c r="F178" s="33">
        <f>F179+F180</f>
        <v>3290.32</v>
      </c>
      <c r="G178" s="33">
        <f>G179+G180</f>
        <v>5091.05</v>
      </c>
      <c r="H178" s="3"/>
    </row>
    <row r="179" spans="1:8" ht="57" customHeight="1">
      <c r="A179" s="27" t="s">
        <v>164</v>
      </c>
      <c r="B179" s="41" t="s">
        <v>260</v>
      </c>
      <c r="C179" s="39" t="s">
        <v>7</v>
      </c>
      <c r="D179" s="86">
        <f>D180+D181</f>
        <v>76.66</v>
      </c>
      <c r="E179" s="86">
        <f>E180+E181</f>
        <v>76.66</v>
      </c>
      <c r="F179" s="15">
        <v>2700.8</v>
      </c>
      <c r="G179" s="15">
        <v>2700.8</v>
      </c>
      <c r="H179" s="3"/>
    </row>
    <row r="180" spans="1:8" ht="39.75" customHeight="1">
      <c r="A180" s="27" t="s">
        <v>9</v>
      </c>
      <c r="B180" s="41" t="s">
        <v>260</v>
      </c>
      <c r="C180" s="39">
        <v>200</v>
      </c>
      <c r="D180" s="30">
        <v>1.1299999999999999</v>
      </c>
      <c r="E180" s="30">
        <v>1.1299999999999999</v>
      </c>
      <c r="F180" s="15">
        <v>589.52</v>
      </c>
      <c r="G180" s="15">
        <v>2390.25</v>
      </c>
      <c r="H180" s="3"/>
    </row>
    <row r="181" spans="1:8" ht="19.149999999999999" customHeight="1">
      <c r="A181" s="27" t="s">
        <v>10</v>
      </c>
      <c r="B181" s="41" t="s">
        <v>260</v>
      </c>
      <c r="C181" s="39">
        <v>300</v>
      </c>
      <c r="D181" s="82">
        <v>75.53</v>
      </c>
      <c r="E181" s="82">
        <v>75.53</v>
      </c>
      <c r="F181" s="15">
        <f>F182</f>
        <v>755.7</v>
      </c>
      <c r="G181" s="15">
        <f>G182</f>
        <v>906</v>
      </c>
      <c r="H181" s="3"/>
    </row>
    <row r="182" spans="1:8" ht="38.25" customHeight="1">
      <c r="A182" s="27" t="s">
        <v>165</v>
      </c>
      <c r="B182" s="41" t="s">
        <v>261</v>
      </c>
      <c r="C182" s="39" t="s">
        <v>7</v>
      </c>
      <c r="D182" s="82">
        <f>D183+D184</f>
        <v>191.64000000000001</v>
      </c>
      <c r="E182" s="82">
        <f>E183+E184</f>
        <v>191.64000000000001</v>
      </c>
      <c r="F182" s="15">
        <v>755.7</v>
      </c>
      <c r="G182" s="15">
        <v>906</v>
      </c>
      <c r="H182" s="3"/>
    </row>
    <row r="183" spans="1:8" ht="34.5" customHeight="1">
      <c r="A183" s="27" t="s">
        <v>9</v>
      </c>
      <c r="B183" s="41" t="s">
        <v>261</v>
      </c>
      <c r="C183" s="39">
        <v>200</v>
      </c>
      <c r="D183" s="82">
        <v>2.83</v>
      </c>
      <c r="E183" s="82">
        <v>2.83</v>
      </c>
      <c r="F183" s="33" t="e">
        <f>F184+#REF!</f>
        <v>#REF!</v>
      </c>
      <c r="G183" s="33" t="e">
        <f>G184+#REF!</f>
        <v>#REF!</v>
      </c>
      <c r="H183" s="3"/>
    </row>
    <row r="184" spans="1:8" ht="21" customHeight="1">
      <c r="A184" s="27" t="s">
        <v>10</v>
      </c>
      <c r="B184" s="41" t="s">
        <v>261</v>
      </c>
      <c r="C184" s="39">
        <v>300</v>
      </c>
      <c r="D184" s="82">
        <v>188.81</v>
      </c>
      <c r="E184" s="82">
        <v>188.81</v>
      </c>
      <c r="F184" s="33" t="e">
        <f>#REF!+#REF!+#REF!</f>
        <v>#REF!</v>
      </c>
      <c r="G184" s="33" t="e">
        <f>#REF!+#REF!+#REF!</f>
        <v>#REF!</v>
      </c>
      <c r="H184" s="3"/>
    </row>
    <row r="185" spans="1:8" ht="56.25" customHeight="1">
      <c r="A185" s="27" t="s">
        <v>252</v>
      </c>
      <c r="B185" s="41" t="s">
        <v>262</v>
      </c>
      <c r="C185" s="39" t="s">
        <v>7</v>
      </c>
      <c r="D185" s="82">
        <f>D186+D187</f>
        <v>231.5</v>
      </c>
      <c r="E185" s="82">
        <f>E186+E187</f>
        <v>230.7</v>
      </c>
      <c r="F185" s="33"/>
      <c r="G185" s="33"/>
      <c r="H185" s="3"/>
    </row>
    <row r="186" spans="1:8" ht="40.5" customHeight="1">
      <c r="A186" s="27" t="s">
        <v>9</v>
      </c>
      <c r="B186" s="41" t="s">
        <v>262</v>
      </c>
      <c r="C186" s="39">
        <v>200</v>
      </c>
      <c r="D186" s="82">
        <v>0</v>
      </c>
      <c r="E186" s="82">
        <v>0</v>
      </c>
      <c r="F186" s="33"/>
      <c r="G186" s="33"/>
      <c r="H186" s="3"/>
    </row>
    <row r="187" spans="1:8" ht="21" customHeight="1">
      <c r="A187" s="27" t="s">
        <v>10</v>
      </c>
      <c r="B187" s="41" t="s">
        <v>262</v>
      </c>
      <c r="C187" s="39">
        <v>300</v>
      </c>
      <c r="D187" s="82">
        <v>231.5</v>
      </c>
      <c r="E187" s="82">
        <v>230.7</v>
      </c>
      <c r="F187" s="33"/>
      <c r="G187" s="33"/>
      <c r="H187" s="3"/>
    </row>
    <row r="188" spans="1:8" ht="57.75" customHeight="1">
      <c r="A188" s="49" t="s">
        <v>264</v>
      </c>
      <c r="B188" s="50" t="s">
        <v>76</v>
      </c>
      <c r="C188" s="51"/>
      <c r="D188" s="81">
        <f>D189+D194+D197+D200+D209+D212+D206+D203+D191</f>
        <v>213941.97</v>
      </c>
      <c r="E188" s="81">
        <f>E189+E194+E197+E200+E209+E212+E206+E203+E191</f>
        <v>218203.88000000003</v>
      </c>
      <c r="F188" s="33"/>
      <c r="G188" s="33"/>
      <c r="H188" s="3"/>
    </row>
    <row r="189" spans="1:8" ht="60" customHeight="1">
      <c r="A189" s="27" t="s">
        <v>179</v>
      </c>
      <c r="B189" s="41" t="s">
        <v>400</v>
      </c>
      <c r="C189" s="39" t="s">
        <v>7</v>
      </c>
      <c r="D189" s="82">
        <f>D190</f>
        <v>46424.1</v>
      </c>
      <c r="E189" s="82">
        <f>E190</f>
        <v>45901.53</v>
      </c>
      <c r="F189" s="33"/>
      <c r="G189" s="33"/>
      <c r="H189" s="3"/>
    </row>
    <row r="190" spans="1:8" ht="21" customHeight="1">
      <c r="A190" s="27" t="s">
        <v>10</v>
      </c>
      <c r="B190" s="41" t="s">
        <v>400</v>
      </c>
      <c r="C190" s="39">
        <v>300</v>
      </c>
      <c r="D190" s="82">
        <v>46424.1</v>
      </c>
      <c r="E190" s="82">
        <v>45901.53</v>
      </c>
      <c r="F190" s="33"/>
      <c r="G190" s="33"/>
      <c r="H190" s="3"/>
    </row>
    <row r="191" spans="1:8" ht="66" customHeight="1">
      <c r="A191" s="66" t="s">
        <v>403</v>
      </c>
      <c r="B191" s="41" t="s">
        <v>404</v>
      </c>
      <c r="C191" s="39" t="s">
        <v>7</v>
      </c>
      <c r="D191" s="82">
        <f>D192+D193</f>
        <v>0</v>
      </c>
      <c r="E191" s="82">
        <f>E192+E193</f>
        <v>0</v>
      </c>
      <c r="F191" s="33"/>
      <c r="G191" s="33"/>
      <c r="H191" s="3"/>
    </row>
    <row r="192" spans="1:8" ht="42" customHeight="1">
      <c r="A192" s="27" t="s">
        <v>9</v>
      </c>
      <c r="B192" s="41" t="s">
        <v>404</v>
      </c>
      <c r="C192" s="39">
        <v>200</v>
      </c>
      <c r="D192" s="82">
        <v>0</v>
      </c>
      <c r="E192" s="82">
        <v>0</v>
      </c>
      <c r="F192" s="33"/>
      <c r="G192" s="33"/>
      <c r="H192" s="3"/>
    </row>
    <row r="193" spans="1:8" ht="21" customHeight="1">
      <c r="A193" s="27" t="s">
        <v>10</v>
      </c>
      <c r="B193" s="41" t="s">
        <v>404</v>
      </c>
      <c r="C193" s="39">
        <v>300</v>
      </c>
      <c r="D193" s="82">
        <v>0</v>
      </c>
      <c r="E193" s="82">
        <v>0</v>
      </c>
      <c r="F193" s="33"/>
      <c r="G193" s="33"/>
      <c r="H193" s="3"/>
    </row>
    <row r="194" spans="1:8" ht="132.75" customHeight="1">
      <c r="A194" s="24" t="s">
        <v>205</v>
      </c>
      <c r="B194" s="41" t="s">
        <v>265</v>
      </c>
      <c r="C194" s="39" t="s">
        <v>7</v>
      </c>
      <c r="D194" s="82">
        <f>D196+D195</f>
        <v>56533.3</v>
      </c>
      <c r="E194" s="82">
        <f>E196+E195</f>
        <v>58654.200000000004</v>
      </c>
      <c r="F194" s="33"/>
      <c r="G194" s="33"/>
      <c r="H194" s="3"/>
    </row>
    <row r="195" spans="1:8" ht="39.75" customHeight="1">
      <c r="A195" s="27" t="s">
        <v>9</v>
      </c>
      <c r="B195" s="41" t="s">
        <v>265</v>
      </c>
      <c r="C195" s="39">
        <v>200</v>
      </c>
      <c r="D195" s="82">
        <v>835.47</v>
      </c>
      <c r="E195" s="82">
        <v>866.8</v>
      </c>
      <c r="F195" s="33"/>
      <c r="G195" s="33"/>
      <c r="H195" s="3"/>
    </row>
    <row r="196" spans="1:8" ht="21" customHeight="1">
      <c r="A196" s="27" t="s">
        <v>10</v>
      </c>
      <c r="B196" s="41" t="s">
        <v>265</v>
      </c>
      <c r="C196" s="39">
        <v>300</v>
      </c>
      <c r="D196" s="82">
        <v>55697.83</v>
      </c>
      <c r="E196" s="82">
        <v>57787.4</v>
      </c>
      <c r="F196" s="33"/>
      <c r="G196" s="33"/>
      <c r="H196" s="3"/>
    </row>
    <row r="197" spans="1:8" ht="43.5" customHeight="1">
      <c r="A197" s="27" t="s">
        <v>187</v>
      </c>
      <c r="B197" s="41" t="s">
        <v>266</v>
      </c>
      <c r="C197" s="39" t="s">
        <v>7</v>
      </c>
      <c r="D197" s="82">
        <f>D198+D199</f>
        <v>37.730000000000004</v>
      </c>
      <c r="E197" s="82">
        <f>E198+E199</f>
        <v>37.730000000000004</v>
      </c>
      <c r="F197" s="33"/>
      <c r="G197" s="33"/>
      <c r="H197" s="3"/>
    </row>
    <row r="198" spans="1:8" ht="39.75" customHeight="1">
      <c r="A198" s="27" t="s">
        <v>9</v>
      </c>
      <c r="B198" s="41" t="s">
        <v>266</v>
      </c>
      <c r="C198" s="39">
        <v>200</v>
      </c>
      <c r="D198" s="82">
        <v>0.56000000000000005</v>
      </c>
      <c r="E198" s="82">
        <v>0.56000000000000005</v>
      </c>
      <c r="F198" s="33"/>
      <c r="G198" s="33"/>
      <c r="H198" s="3"/>
    </row>
    <row r="199" spans="1:8" ht="21" customHeight="1">
      <c r="A199" s="27" t="s">
        <v>10</v>
      </c>
      <c r="B199" s="41" t="s">
        <v>266</v>
      </c>
      <c r="C199" s="39">
        <v>300</v>
      </c>
      <c r="D199" s="82">
        <v>37.17</v>
      </c>
      <c r="E199" s="82">
        <v>37.17</v>
      </c>
      <c r="F199" s="33"/>
      <c r="G199" s="33"/>
      <c r="H199" s="3"/>
    </row>
    <row r="200" spans="1:8" ht="21" customHeight="1">
      <c r="A200" s="67" t="s">
        <v>186</v>
      </c>
      <c r="B200" s="41" t="s">
        <v>267</v>
      </c>
      <c r="C200" s="39" t="s">
        <v>7</v>
      </c>
      <c r="D200" s="82">
        <f>D201+D202</f>
        <v>36385.49</v>
      </c>
      <c r="E200" s="82">
        <f>E201+E202</f>
        <v>36385.49</v>
      </c>
      <c r="F200" s="33"/>
      <c r="G200" s="33"/>
      <c r="H200" s="3"/>
    </row>
    <row r="201" spans="1:8" ht="39.75" customHeight="1">
      <c r="A201" s="27" t="s">
        <v>9</v>
      </c>
      <c r="B201" s="41" t="s">
        <v>267</v>
      </c>
      <c r="C201" s="39">
        <v>200</v>
      </c>
      <c r="D201" s="82">
        <v>5.49</v>
      </c>
      <c r="E201" s="82">
        <v>5.49</v>
      </c>
      <c r="F201" s="33"/>
      <c r="G201" s="33"/>
      <c r="H201" s="3"/>
    </row>
    <row r="202" spans="1:8" ht="21" customHeight="1">
      <c r="A202" s="27" t="s">
        <v>10</v>
      </c>
      <c r="B202" s="41" t="s">
        <v>267</v>
      </c>
      <c r="C202" s="39">
        <v>300</v>
      </c>
      <c r="D202" s="82">
        <v>36380</v>
      </c>
      <c r="E202" s="82">
        <v>36380</v>
      </c>
      <c r="F202" s="33"/>
      <c r="G202" s="33"/>
      <c r="H202" s="3"/>
    </row>
    <row r="203" spans="1:8" ht="66" customHeight="1">
      <c r="A203" s="93" t="s">
        <v>405</v>
      </c>
      <c r="B203" s="41" t="s">
        <v>406</v>
      </c>
      <c r="C203" s="39" t="s">
        <v>7</v>
      </c>
      <c r="D203" s="82">
        <f>D204+D205</f>
        <v>5491</v>
      </c>
      <c r="E203" s="82">
        <f>E204+E205</f>
        <v>5737</v>
      </c>
      <c r="F203" s="33"/>
      <c r="G203" s="33"/>
      <c r="H203" s="3"/>
    </row>
    <row r="204" spans="1:8" ht="45.75" customHeight="1">
      <c r="A204" s="27" t="s">
        <v>9</v>
      </c>
      <c r="B204" s="41" t="s">
        <v>406</v>
      </c>
      <c r="C204" s="39">
        <v>200</v>
      </c>
      <c r="D204" s="82">
        <v>81.150000000000006</v>
      </c>
      <c r="E204" s="82">
        <v>84.8</v>
      </c>
      <c r="F204" s="33"/>
      <c r="G204" s="33"/>
      <c r="H204" s="3"/>
    </row>
    <row r="205" spans="1:8" ht="21" customHeight="1">
      <c r="A205" s="27" t="s">
        <v>10</v>
      </c>
      <c r="B205" s="41" t="s">
        <v>406</v>
      </c>
      <c r="C205" s="39">
        <v>300</v>
      </c>
      <c r="D205" s="82">
        <v>5409.85</v>
      </c>
      <c r="E205" s="82">
        <v>5652.2</v>
      </c>
      <c r="F205" s="33"/>
      <c r="G205" s="33"/>
      <c r="H205" s="3"/>
    </row>
    <row r="206" spans="1:8" ht="39.75" customHeight="1">
      <c r="A206" s="27" t="s">
        <v>18</v>
      </c>
      <c r="B206" s="41" t="s">
        <v>402</v>
      </c>
      <c r="C206" s="39" t="s">
        <v>7</v>
      </c>
      <c r="D206" s="82">
        <f>D207+D208</f>
        <v>44776</v>
      </c>
      <c r="E206" s="82">
        <f>E207+E208</f>
        <v>44947</v>
      </c>
      <c r="F206" s="33"/>
      <c r="G206" s="33"/>
      <c r="H206" s="3"/>
    </row>
    <row r="207" spans="1:8" ht="39" customHeight="1">
      <c r="A207" s="27" t="s">
        <v>9</v>
      </c>
      <c r="B207" s="41" t="s">
        <v>402</v>
      </c>
      <c r="C207" s="39">
        <v>200</v>
      </c>
      <c r="D207" s="82">
        <v>661.71</v>
      </c>
      <c r="E207" s="82">
        <v>664.24</v>
      </c>
      <c r="F207" s="33"/>
      <c r="G207" s="33"/>
      <c r="H207" s="3"/>
    </row>
    <row r="208" spans="1:8" ht="21" customHeight="1">
      <c r="A208" s="27" t="s">
        <v>10</v>
      </c>
      <c r="B208" s="41" t="s">
        <v>402</v>
      </c>
      <c r="C208" s="39">
        <v>300</v>
      </c>
      <c r="D208" s="82">
        <v>44114.29</v>
      </c>
      <c r="E208" s="82">
        <v>44282.76</v>
      </c>
      <c r="F208" s="33"/>
      <c r="G208" s="33"/>
      <c r="H208" s="3"/>
    </row>
    <row r="209" spans="1:8" ht="42" customHeight="1">
      <c r="A209" s="24" t="s">
        <v>167</v>
      </c>
      <c r="B209" s="41" t="s">
        <v>268</v>
      </c>
      <c r="C209" s="39" t="s">
        <v>7</v>
      </c>
      <c r="D209" s="82">
        <f>D210+D211</f>
        <v>22465.84</v>
      </c>
      <c r="E209" s="82">
        <f>E210+E211</f>
        <v>24712.420000000002</v>
      </c>
      <c r="F209" s="33"/>
      <c r="G209" s="33"/>
      <c r="H209" s="3"/>
    </row>
    <row r="210" spans="1:8" ht="39.75" customHeight="1">
      <c r="A210" s="27" t="s">
        <v>9</v>
      </c>
      <c r="B210" s="41" t="s">
        <v>268</v>
      </c>
      <c r="C210" s="39">
        <v>200</v>
      </c>
      <c r="D210" s="82">
        <v>332.01</v>
      </c>
      <c r="E210" s="82">
        <v>365.22</v>
      </c>
      <c r="F210" s="33"/>
      <c r="G210" s="33"/>
      <c r="H210" s="3"/>
    </row>
    <row r="211" spans="1:8" ht="28.5" customHeight="1">
      <c r="A211" s="27" t="s">
        <v>10</v>
      </c>
      <c r="B211" s="41" t="s">
        <v>268</v>
      </c>
      <c r="C211" s="39">
        <v>300</v>
      </c>
      <c r="D211" s="82">
        <v>22133.83</v>
      </c>
      <c r="E211" s="82">
        <v>24347.200000000001</v>
      </c>
      <c r="F211" s="33"/>
      <c r="G211" s="33"/>
      <c r="H211" s="3"/>
    </row>
    <row r="212" spans="1:8" ht="90.75" customHeight="1">
      <c r="A212" s="27" t="s">
        <v>168</v>
      </c>
      <c r="B212" s="41" t="s">
        <v>269</v>
      </c>
      <c r="C212" s="39" t="s">
        <v>7</v>
      </c>
      <c r="D212" s="82">
        <f>D213+D214</f>
        <v>1828.51</v>
      </c>
      <c r="E212" s="82">
        <f>E213+E214</f>
        <v>1828.51</v>
      </c>
      <c r="F212" s="33"/>
      <c r="G212" s="33"/>
      <c r="H212" s="3"/>
    </row>
    <row r="213" spans="1:8" ht="41.25" customHeight="1">
      <c r="A213" s="27" t="s">
        <v>9</v>
      </c>
      <c r="B213" s="41" t="s">
        <v>269</v>
      </c>
      <c r="C213" s="39">
        <v>200</v>
      </c>
      <c r="D213" s="82">
        <v>18.100000000000001</v>
      </c>
      <c r="E213" s="82">
        <v>18.100000000000001</v>
      </c>
      <c r="F213" s="33"/>
      <c r="G213" s="33"/>
      <c r="H213" s="3"/>
    </row>
    <row r="214" spans="1:8" ht="21" customHeight="1">
      <c r="A214" s="27" t="s">
        <v>10</v>
      </c>
      <c r="B214" s="41" t="s">
        <v>269</v>
      </c>
      <c r="C214" s="39">
        <v>300</v>
      </c>
      <c r="D214" s="82">
        <v>1810.41</v>
      </c>
      <c r="E214" s="82">
        <v>1810.41</v>
      </c>
      <c r="F214" s="33"/>
      <c r="G214" s="33"/>
      <c r="H214" s="3"/>
    </row>
    <row r="215" spans="1:8" ht="42.75" customHeight="1">
      <c r="A215" s="49" t="s">
        <v>206</v>
      </c>
      <c r="B215" s="50" t="s">
        <v>77</v>
      </c>
      <c r="C215" s="51" t="s">
        <v>7</v>
      </c>
      <c r="D215" s="81">
        <f>D216+D218</f>
        <v>1331.96</v>
      </c>
      <c r="E215" s="81">
        <f>E216+E218</f>
        <v>1331.96</v>
      </c>
      <c r="F215" s="33"/>
      <c r="G215" s="33"/>
      <c r="H215" s="3"/>
    </row>
    <row r="216" spans="1:8" ht="60" customHeight="1">
      <c r="A216" s="27" t="s">
        <v>20</v>
      </c>
      <c r="B216" s="41" t="s">
        <v>270</v>
      </c>
      <c r="C216" s="39" t="s">
        <v>7</v>
      </c>
      <c r="D216" s="82">
        <f>D217</f>
        <v>1181.96</v>
      </c>
      <c r="E216" s="82">
        <f>E217</f>
        <v>1181.96</v>
      </c>
      <c r="F216" s="33"/>
      <c r="G216" s="33"/>
      <c r="H216" s="3"/>
    </row>
    <row r="217" spans="1:8" ht="21" customHeight="1">
      <c r="A217" s="27" t="s">
        <v>10</v>
      </c>
      <c r="B217" s="41" t="s">
        <v>270</v>
      </c>
      <c r="C217" s="39">
        <v>300</v>
      </c>
      <c r="D217" s="82">
        <v>1181.96</v>
      </c>
      <c r="E217" s="82">
        <v>1181.96</v>
      </c>
      <c r="F217" s="33"/>
      <c r="G217" s="33"/>
      <c r="H217" s="3"/>
    </row>
    <row r="218" spans="1:8" ht="61.5" customHeight="1">
      <c r="A218" s="27" t="s">
        <v>20</v>
      </c>
      <c r="B218" s="41" t="s">
        <v>401</v>
      </c>
      <c r="C218" s="39" t="s">
        <v>7</v>
      </c>
      <c r="D218" s="82">
        <f>D219</f>
        <v>150</v>
      </c>
      <c r="E218" s="82">
        <f>E219</f>
        <v>150</v>
      </c>
      <c r="F218" s="33"/>
      <c r="G218" s="33"/>
      <c r="H218" s="3"/>
    </row>
    <row r="219" spans="1:8" ht="21" customHeight="1">
      <c r="A219" s="27" t="s">
        <v>10</v>
      </c>
      <c r="B219" s="41" t="s">
        <v>401</v>
      </c>
      <c r="C219" s="39">
        <v>300</v>
      </c>
      <c r="D219" s="82">
        <v>150</v>
      </c>
      <c r="E219" s="82">
        <v>150</v>
      </c>
      <c r="F219" s="33"/>
      <c r="G219" s="33"/>
      <c r="H219" s="3"/>
    </row>
    <row r="220" spans="1:8" ht="45.75" customHeight="1">
      <c r="A220" s="49" t="s">
        <v>207</v>
      </c>
      <c r="B220" s="50" t="s">
        <v>271</v>
      </c>
      <c r="C220" s="51" t="s">
        <v>7</v>
      </c>
      <c r="D220" s="81">
        <f>D221</f>
        <v>18024.989999999998</v>
      </c>
      <c r="E220" s="81">
        <f>E221</f>
        <v>18044.669999999998</v>
      </c>
      <c r="F220" s="33"/>
      <c r="G220" s="33"/>
      <c r="H220" s="3"/>
    </row>
    <row r="221" spans="1:8" ht="46.5" customHeight="1">
      <c r="A221" s="27" t="s">
        <v>169</v>
      </c>
      <c r="B221" s="41" t="s">
        <v>272</v>
      </c>
      <c r="C221" s="39" t="s">
        <v>7</v>
      </c>
      <c r="D221" s="82">
        <f>D222+D223+D224</f>
        <v>18024.989999999998</v>
      </c>
      <c r="E221" s="82">
        <f>E222+E223+E224</f>
        <v>18044.669999999998</v>
      </c>
      <c r="F221" s="33"/>
      <c r="G221" s="33"/>
      <c r="H221" s="3"/>
    </row>
    <row r="222" spans="1:8" ht="82.5" customHeight="1">
      <c r="A222" s="28" t="s">
        <v>17</v>
      </c>
      <c r="B222" s="41" t="s">
        <v>272</v>
      </c>
      <c r="C222" s="39">
        <v>100</v>
      </c>
      <c r="D222" s="82">
        <v>16655.939999999999</v>
      </c>
      <c r="E222" s="82">
        <v>16663.48</v>
      </c>
      <c r="F222" s="33"/>
      <c r="G222" s="33"/>
      <c r="H222" s="3"/>
    </row>
    <row r="223" spans="1:8" ht="41.25" customHeight="1">
      <c r="A223" s="27" t="s">
        <v>9</v>
      </c>
      <c r="B223" s="41" t="s">
        <v>272</v>
      </c>
      <c r="C223" s="39">
        <v>200</v>
      </c>
      <c r="D223" s="82">
        <v>1357.05</v>
      </c>
      <c r="E223" s="82">
        <v>1369.19</v>
      </c>
      <c r="F223" s="33"/>
      <c r="G223" s="33"/>
      <c r="H223" s="3"/>
    </row>
    <row r="224" spans="1:8" ht="21" customHeight="1">
      <c r="A224" s="27" t="s">
        <v>11</v>
      </c>
      <c r="B224" s="41" t="s">
        <v>272</v>
      </c>
      <c r="C224" s="39">
        <v>800</v>
      </c>
      <c r="D224" s="82">
        <v>12</v>
      </c>
      <c r="E224" s="82">
        <v>12</v>
      </c>
      <c r="F224" s="33"/>
      <c r="G224" s="33"/>
      <c r="H224" s="3"/>
    </row>
    <row r="225" spans="1:8" ht="79.5" customHeight="1">
      <c r="A225" s="55" t="s">
        <v>277</v>
      </c>
      <c r="B225" s="50" t="s">
        <v>78</v>
      </c>
      <c r="C225" s="39" t="s">
        <v>7</v>
      </c>
      <c r="D225" s="98">
        <f>D226+D231+D240</f>
        <v>121075.89</v>
      </c>
      <c r="E225" s="98">
        <f>E226+E231+E240</f>
        <v>125890.15999999999</v>
      </c>
      <c r="F225" s="48"/>
      <c r="G225" s="33"/>
      <c r="H225" s="3"/>
    </row>
    <row r="226" spans="1:8" ht="38.25" customHeight="1">
      <c r="A226" s="55" t="s">
        <v>79</v>
      </c>
      <c r="B226" s="50" t="s">
        <v>80</v>
      </c>
      <c r="C226" s="51" t="s">
        <v>7</v>
      </c>
      <c r="D226" s="98">
        <f>D227+D229</f>
        <v>27653.96</v>
      </c>
      <c r="E226" s="98">
        <f>E227+E229</f>
        <v>28558.559999999998</v>
      </c>
      <c r="F226" s="48"/>
      <c r="G226" s="33"/>
      <c r="H226" s="3"/>
    </row>
    <row r="227" spans="1:8" ht="44.25" customHeight="1">
      <c r="A227" s="44" t="s">
        <v>72</v>
      </c>
      <c r="B227" s="41" t="s">
        <v>81</v>
      </c>
      <c r="C227" s="39" t="s">
        <v>7</v>
      </c>
      <c r="D227" s="97">
        <f>D228</f>
        <v>27147.84</v>
      </c>
      <c r="E227" s="97">
        <f>E228</f>
        <v>28052.44</v>
      </c>
      <c r="F227" s="48"/>
      <c r="G227" s="33"/>
      <c r="H227" s="3"/>
    </row>
    <row r="228" spans="1:8" ht="39.75" customHeight="1">
      <c r="A228" s="44" t="s">
        <v>28</v>
      </c>
      <c r="B228" s="41" t="s">
        <v>81</v>
      </c>
      <c r="C228" s="39">
        <v>600</v>
      </c>
      <c r="D228" s="84">
        <v>27147.84</v>
      </c>
      <c r="E228" s="97">
        <v>28052.44</v>
      </c>
      <c r="F228" s="48"/>
      <c r="G228" s="33"/>
      <c r="H228" s="3"/>
    </row>
    <row r="229" spans="1:8" ht="100.5" customHeight="1">
      <c r="A229" s="27" t="s">
        <v>29</v>
      </c>
      <c r="B229" s="41" t="s">
        <v>151</v>
      </c>
      <c r="C229" s="39" t="s">
        <v>7</v>
      </c>
      <c r="D229" s="97">
        <f>D230</f>
        <v>506.12</v>
      </c>
      <c r="E229" s="97">
        <f>E230</f>
        <v>506.12</v>
      </c>
      <c r="F229" s="48"/>
      <c r="G229" s="33"/>
      <c r="H229" s="3"/>
    </row>
    <row r="230" spans="1:8" ht="38.25" customHeight="1">
      <c r="A230" s="44" t="s">
        <v>28</v>
      </c>
      <c r="B230" s="41" t="s">
        <v>151</v>
      </c>
      <c r="C230" s="39">
        <v>600</v>
      </c>
      <c r="D230" s="85">
        <v>506.12</v>
      </c>
      <c r="E230" s="97">
        <v>506.12</v>
      </c>
      <c r="F230" s="48"/>
      <c r="G230" s="33"/>
      <c r="H230" s="3"/>
    </row>
    <row r="231" spans="1:8" ht="42" customHeight="1">
      <c r="A231" s="55" t="s">
        <v>278</v>
      </c>
      <c r="B231" s="50" t="s">
        <v>152</v>
      </c>
      <c r="C231" s="39" t="s">
        <v>7</v>
      </c>
      <c r="D231" s="98">
        <f>D232+D234+D236+D238</f>
        <v>17207.759999999998</v>
      </c>
      <c r="E231" s="98">
        <f>E232+E234+E236+E238</f>
        <v>17944.64</v>
      </c>
      <c r="F231" s="48"/>
      <c r="G231" s="33"/>
      <c r="H231" s="3"/>
    </row>
    <row r="232" spans="1:8" ht="35.25" customHeight="1">
      <c r="A232" s="44" t="s">
        <v>115</v>
      </c>
      <c r="B232" s="41" t="s">
        <v>153</v>
      </c>
      <c r="C232" s="39" t="s">
        <v>7</v>
      </c>
      <c r="D232" s="97">
        <f>D233</f>
        <v>16639.62</v>
      </c>
      <c r="E232" s="97">
        <f>E233</f>
        <v>17376.5</v>
      </c>
      <c r="F232" s="48"/>
      <c r="G232" s="33"/>
      <c r="H232" s="3"/>
    </row>
    <row r="233" spans="1:8" ht="42" customHeight="1">
      <c r="A233" s="44" t="s">
        <v>28</v>
      </c>
      <c r="B233" s="41" t="s">
        <v>153</v>
      </c>
      <c r="C233" s="39">
        <v>600</v>
      </c>
      <c r="D233" s="97">
        <v>16639.62</v>
      </c>
      <c r="E233" s="97">
        <v>17376.5</v>
      </c>
      <c r="F233" s="48"/>
      <c r="G233" s="33"/>
      <c r="H233" s="3"/>
    </row>
    <row r="234" spans="1:8" ht="57.75" customHeight="1">
      <c r="A234" s="44" t="s">
        <v>189</v>
      </c>
      <c r="B234" s="41" t="s">
        <v>190</v>
      </c>
      <c r="C234" s="39" t="s">
        <v>7</v>
      </c>
      <c r="D234" s="97">
        <f>D235</f>
        <v>272</v>
      </c>
      <c r="E234" s="97">
        <f>E235</f>
        <v>272</v>
      </c>
      <c r="F234" s="48"/>
      <c r="G234" s="33"/>
      <c r="H234" s="3"/>
    </row>
    <row r="235" spans="1:8" ht="38.25" customHeight="1">
      <c r="A235" s="44" t="s">
        <v>28</v>
      </c>
      <c r="B235" s="41" t="s">
        <v>190</v>
      </c>
      <c r="C235" s="39">
        <v>600</v>
      </c>
      <c r="D235" s="97">
        <v>272</v>
      </c>
      <c r="E235" s="97">
        <v>272</v>
      </c>
      <c r="F235" s="48"/>
      <c r="G235" s="33"/>
      <c r="H235" s="3"/>
    </row>
    <row r="236" spans="1:8" ht="38.25" customHeight="1">
      <c r="A236" s="44" t="s">
        <v>191</v>
      </c>
      <c r="B236" s="41" t="s">
        <v>170</v>
      </c>
      <c r="C236" s="39" t="s">
        <v>7</v>
      </c>
      <c r="D236" s="97">
        <f>D237</f>
        <v>0</v>
      </c>
      <c r="E236" s="97">
        <f>E237</f>
        <v>0</v>
      </c>
      <c r="F236" s="48"/>
      <c r="G236" s="33"/>
      <c r="H236" s="3"/>
    </row>
    <row r="237" spans="1:8" ht="38.25" customHeight="1">
      <c r="A237" s="44" t="s">
        <v>28</v>
      </c>
      <c r="B237" s="41" t="s">
        <v>170</v>
      </c>
      <c r="C237" s="39">
        <v>600</v>
      </c>
      <c r="D237" s="97">
        <v>0</v>
      </c>
      <c r="E237" s="97">
        <v>0</v>
      </c>
      <c r="F237" s="48"/>
      <c r="G237" s="33"/>
      <c r="H237" s="3"/>
    </row>
    <row r="238" spans="1:8" ht="58.5" customHeight="1">
      <c r="A238" s="44" t="s">
        <v>46</v>
      </c>
      <c r="B238" s="41" t="s">
        <v>154</v>
      </c>
      <c r="C238" s="39" t="s">
        <v>7</v>
      </c>
      <c r="D238" s="97">
        <f>D239</f>
        <v>296.14</v>
      </c>
      <c r="E238" s="97">
        <f>E239</f>
        <v>296.14</v>
      </c>
      <c r="F238" s="48"/>
      <c r="G238" s="33"/>
      <c r="H238" s="3"/>
    </row>
    <row r="239" spans="1:8" ht="38.25" customHeight="1">
      <c r="A239" s="44" t="s">
        <v>28</v>
      </c>
      <c r="B239" s="41" t="s">
        <v>154</v>
      </c>
      <c r="C239" s="39">
        <v>600</v>
      </c>
      <c r="D239" s="97">
        <v>296.14</v>
      </c>
      <c r="E239" s="97">
        <v>296.14</v>
      </c>
      <c r="F239" s="48"/>
      <c r="G239" s="33"/>
      <c r="H239" s="3"/>
    </row>
    <row r="240" spans="1:8" ht="37.5" customHeight="1">
      <c r="A240" s="55" t="s">
        <v>279</v>
      </c>
      <c r="B240" s="50" t="s">
        <v>280</v>
      </c>
      <c r="C240" s="51" t="s">
        <v>7</v>
      </c>
      <c r="D240" s="98">
        <f>D241+D247+D249+D251+D245</f>
        <v>76214.17</v>
      </c>
      <c r="E240" s="98">
        <f>E241+E247+E249+E251</f>
        <v>79386.959999999992</v>
      </c>
      <c r="F240" s="48"/>
      <c r="G240" s="33"/>
      <c r="H240" s="3"/>
    </row>
    <row r="241" spans="1:8" ht="36.75" customHeight="1">
      <c r="A241" s="44" t="s">
        <v>115</v>
      </c>
      <c r="B241" s="41" t="s">
        <v>281</v>
      </c>
      <c r="C241" s="51" t="s">
        <v>7</v>
      </c>
      <c r="D241" s="97">
        <f>D242+D243+D244</f>
        <v>73319.540000000008</v>
      </c>
      <c r="E241" s="97">
        <f>E242+E243+E244</f>
        <v>76479.33</v>
      </c>
      <c r="F241" s="48"/>
      <c r="G241" s="33"/>
      <c r="H241" s="3"/>
    </row>
    <row r="242" spans="1:8" ht="84" customHeight="1">
      <c r="A242" s="5" t="s">
        <v>8</v>
      </c>
      <c r="B242" s="41" t="s">
        <v>281</v>
      </c>
      <c r="C242" s="39">
        <v>100</v>
      </c>
      <c r="D242" s="97">
        <v>61832.35</v>
      </c>
      <c r="E242" s="97">
        <v>64862.11</v>
      </c>
      <c r="F242" s="48"/>
      <c r="G242" s="33"/>
      <c r="H242" s="3"/>
    </row>
    <row r="243" spans="1:8" ht="39" customHeight="1">
      <c r="A243" s="5" t="s">
        <v>9</v>
      </c>
      <c r="B243" s="41" t="s">
        <v>281</v>
      </c>
      <c r="C243" s="39">
        <v>200</v>
      </c>
      <c r="D243" s="97">
        <v>10930</v>
      </c>
      <c r="E243" s="97">
        <v>11060.03</v>
      </c>
      <c r="F243" s="48"/>
      <c r="G243" s="33"/>
      <c r="H243" s="3"/>
    </row>
    <row r="244" spans="1:8" ht="25.5" customHeight="1">
      <c r="A244" s="5" t="s">
        <v>11</v>
      </c>
      <c r="B244" s="41" t="s">
        <v>281</v>
      </c>
      <c r="C244" s="39">
        <v>800</v>
      </c>
      <c r="D244" s="97">
        <v>557.19000000000005</v>
      </c>
      <c r="E244" s="97">
        <v>557.19000000000005</v>
      </c>
      <c r="F244" s="48"/>
      <c r="G244" s="33"/>
      <c r="H244" s="3"/>
    </row>
    <row r="245" spans="1:8" ht="56.25">
      <c r="A245" s="91" t="s">
        <v>450</v>
      </c>
      <c r="B245" s="41" t="s">
        <v>451</v>
      </c>
      <c r="C245" s="51" t="s">
        <v>7</v>
      </c>
      <c r="D245" s="97">
        <f>D246</f>
        <v>100</v>
      </c>
      <c r="E245" s="97"/>
      <c r="F245" s="48"/>
      <c r="G245" s="33"/>
      <c r="H245" s="3"/>
    </row>
    <row r="246" spans="1:8" ht="37.5">
      <c r="A246" s="5" t="s">
        <v>9</v>
      </c>
      <c r="B246" s="41" t="s">
        <v>451</v>
      </c>
      <c r="C246" s="39">
        <v>200</v>
      </c>
      <c r="D246" s="97">
        <v>100</v>
      </c>
      <c r="E246" s="97"/>
      <c r="F246" s="48"/>
      <c r="G246" s="33"/>
      <c r="H246" s="3"/>
    </row>
    <row r="247" spans="1:8" ht="63" customHeight="1">
      <c r="A247" s="5" t="s">
        <v>46</v>
      </c>
      <c r="B247" s="41" t="s">
        <v>282</v>
      </c>
      <c r="C247" s="51" t="s">
        <v>7</v>
      </c>
      <c r="D247" s="97">
        <f>D248</f>
        <v>842.15</v>
      </c>
      <c r="E247" s="97">
        <f>E248</f>
        <v>842.15</v>
      </c>
      <c r="F247" s="48"/>
      <c r="G247" s="33"/>
      <c r="H247" s="3"/>
    </row>
    <row r="248" spans="1:8" ht="82.5" customHeight="1">
      <c r="A248" s="5" t="s">
        <v>8</v>
      </c>
      <c r="B248" s="41" t="s">
        <v>282</v>
      </c>
      <c r="C248" s="39">
        <v>100</v>
      </c>
      <c r="D248" s="97">
        <v>842.15</v>
      </c>
      <c r="E248" s="97">
        <v>842.15</v>
      </c>
      <c r="F248" s="48"/>
      <c r="G248" s="33"/>
      <c r="H248" s="3"/>
    </row>
    <row r="249" spans="1:8" ht="61.5" customHeight="1">
      <c r="A249" s="5" t="s">
        <v>285</v>
      </c>
      <c r="B249" s="41" t="s">
        <v>284</v>
      </c>
      <c r="C249" s="51" t="s">
        <v>7</v>
      </c>
      <c r="D249" s="97">
        <f>D250</f>
        <v>0</v>
      </c>
      <c r="E249" s="97">
        <f>E250</f>
        <v>0</v>
      </c>
      <c r="F249" s="48"/>
      <c r="G249" s="33"/>
      <c r="H249" s="3"/>
    </row>
    <row r="250" spans="1:8" ht="37.5" customHeight="1">
      <c r="A250" s="5" t="s">
        <v>9</v>
      </c>
      <c r="B250" s="41" t="s">
        <v>284</v>
      </c>
      <c r="C250" s="39">
        <v>200</v>
      </c>
      <c r="D250" s="97">
        <v>0</v>
      </c>
      <c r="E250" s="97">
        <v>0</v>
      </c>
      <c r="F250" s="48"/>
      <c r="G250" s="33"/>
      <c r="H250" s="3"/>
    </row>
    <row r="251" spans="1:8" ht="29.25" customHeight="1">
      <c r="A251" s="5" t="s">
        <v>30</v>
      </c>
      <c r="B251" s="41" t="s">
        <v>283</v>
      </c>
      <c r="C251" s="51" t="s">
        <v>7</v>
      </c>
      <c r="D251" s="97">
        <f>D252+D253+D254</f>
        <v>1952.48</v>
      </c>
      <c r="E251" s="97">
        <f>E252+E253+E254</f>
        <v>2065.48</v>
      </c>
      <c r="F251" s="48"/>
      <c r="G251" s="33"/>
      <c r="H251" s="3"/>
    </row>
    <row r="252" spans="1:8" ht="84" customHeight="1">
      <c r="A252" s="5" t="s">
        <v>8</v>
      </c>
      <c r="B252" s="41" t="s">
        <v>283</v>
      </c>
      <c r="C252" s="39">
        <v>100</v>
      </c>
      <c r="D252" s="97">
        <v>5.5</v>
      </c>
      <c r="E252" s="97">
        <v>5.5</v>
      </c>
      <c r="F252" s="48"/>
      <c r="G252" s="33"/>
      <c r="H252" s="3"/>
    </row>
    <row r="253" spans="1:8" ht="45" customHeight="1">
      <c r="A253" s="5" t="s">
        <v>9</v>
      </c>
      <c r="B253" s="41" t="s">
        <v>283</v>
      </c>
      <c r="C253" s="39">
        <v>200</v>
      </c>
      <c r="D253" s="97">
        <v>1896.98</v>
      </c>
      <c r="E253" s="97">
        <v>2009.98</v>
      </c>
      <c r="F253" s="48"/>
      <c r="G253" s="33"/>
      <c r="H253" s="3"/>
    </row>
    <row r="254" spans="1:8" ht="33.75" customHeight="1">
      <c r="A254" s="5" t="s">
        <v>10</v>
      </c>
      <c r="B254" s="41" t="s">
        <v>283</v>
      </c>
      <c r="C254" s="39">
        <v>300</v>
      </c>
      <c r="D254" s="97">
        <v>50</v>
      </c>
      <c r="E254" s="97">
        <v>50</v>
      </c>
      <c r="F254" s="48"/>
      <c r="G254" s="33"/>
      <c r="H254" s="3"/>
    </row>
    <row r="255" spans="1:8" ht="94.5" customHeight="1">
      <c r="A255" s="55" t="s">
        <v>273</v>
      </c>
      <c r="B255" s="50" t="s">
        <v>274</v>
      </c>
      <c r="C255" s="51" t="s">
        <v>7</v>
      </c>
      <c r="D255" s="81">
        <f>D256+D261</f>
        <v>13634.83</v>
      </c>
      <c r="E255" s="81">
        <f>E256+E261</f>
        <v>1465.1899999999998</v>
      </c>
      <c r="F255" s="48"/>
      <c r="G255" s="33"/>
      <c r="H255" s="3"/>
    </row>
    <row r="256" spans="1:8" ht="58.5" customHeight="1">
      <c r="A256" s="55" t="s">
        <v>386</v>
      </c>
      <c r="B256" s="50" t="s">
        <v>275</v>
      </c>
      <c r="C256" s="39" t="s">
        <v>7</v>
      </c>
      <c r="D256" s="98">
        <f>D257+D259</f>
        <v>12339.53</v>
      </c>
      <c r="E256" s="98">
        <f>E257+E259</f>
        <v>60</v>
      </c>
      <c r="F256" s="48"/>
      <c r="G256" s="33"/>
      <c r="H256" s="3"/>
    </row>
    <row r="257" spans="1:8" ht="31.5" customHeight="1">
      <c r="A257" s="47" t="s">
        <v>385</v>
      </c>
      <c r="B257" s="41" t="s">
        <v>276</v>
      </c>
      <c r="C257" s="39" t="s">
        <v>7</v>
      </c>
      <c r="D257" s="97">
        <f t="shared" ref="D257:E257" si="6">D258</f>
        <v>60</v>
      </c>
      <c r="E257" s="97">
        <f t="shared" si="6"/>
        <v>60</v>
      </c>
      <c r="F257" s="48"/>
      <c r="G257" s="33"/>
      <c r="H257" s="3"/>
    </row>
    <row r="258" spans="1:8" ht="43.5" customHeight="1">
      <c r="A258" s="44" t="s">
        <v>9</v>
      </c>
      <c r="B258" s="41" t="s">
        <v>276</v>
      </c>
      <c r="C258" s="96">
        <v>200</v>
      </c>
      <c r="D258" s="97">
        <v>60</v>
      </c>
      <c r="E258" s="97">
        <v>60</v>
      </c>
      <c r="F258" s="48"/>
      <c r="G258" s="33"/>
      <c r="H258" s="3"/>
    </row>
    <row r="259" spans="1:8" ht="43.5" customHeight="1">
      <c r="A259" s="91" t="s">
        <v>391</v>
      </c>
      <c r="B259" s="41" t="s">
        <v>452</v>
      </c>
      <c r="C259" s="39" t="s">
        <v>7</v>
      </c>
      <c r="D259" s="97">
        <f>D260</f>
        <v>12279.53</v>
      </c>
      <c r="E259" s="97">
        <f>E260</f>
        <v>0</v>
      </c>
      <c r="F259" s="48"/>
      <c r="G259" s="33"/>
      <c r="H259" s="3"/>
    </row>
    <row r="260" spans="1:8" ht="43.5" customHeight="1">
      <c r="A260" s="91" t="s">
        <v>9</v>
      </c>
      <c r="B260" s="41" t="s">
        <v>452</v>
      </c>
      <c r="C260" s="96">
        <v>200</v>
      </c>
      <c r="D260" s="97">
        <v>12279.53</v>
      </c>
      <c r="E260" s="97"/>
      <c r="F260" s="48"/>
      <c r="G260" s="33"/>
      <c r="H260" s="3"/>
    </row>
    <row r="261" spans="1:8" ht="43.5" customHeight="1">
      <c r="A261" s="94" t="s">
        <v>415</v>
      </c>
      <c r="B261" s="50" t="s">
        <v>416</v>
      </c>
      <c r="C261" s="39" t="s">
        <v>7</v>
      </c>
      <c r="D261" s="98">
        <f>D262+D264</f>
        <v>1295.3</v>
      </c>
      <c r="E261" s="98">
        <f>E262+E264</f>
        <v>1405.1899999999998</v>
      </c>
      <c r="F261" s="48"/>
      <c r="G261" s="33"/>
      <c r="H261" s="3"/>
    </row>
    <row r="262" spans="1:8" ht="43.5" customHeight="1">
      <c r="A262" s="91" t="s">
        <v>15</v>
      </c>
      <c r="B262" s="41" t="s">
        <v>417</v>
      </c>
      <c r="C262" s="39" t="s">
        <v>7</v>
      </c>
      <c r="D262" s="97">
        <f>D263</f>
        <v>49.86</v>
      </c>
      <c r="E262" s="97">
        <f>E263</f>
        <v>49.86</v>
      </c>
      <c r="F262" s="48"/>
      <c r="G262" s="33"/>
      <c r="H262" s="3"/>
    </row>
    <row r="263" spans="1:8" ht="77.25" customHeight="1">
      <c r="A263" s="91" t="s">
        <v>17</v>
      </c>
      <c r="B263" s="41" t="s">
        <v>417</v>
      </c>
      <c r="C263" s="96">
        <v>100</v>
      </c>
      <c r="D263" s="97">
        <v>49.86</v>
      </c>
      <c r="E263" s="97">
        <v>49.86</v>
      </c>
      <c r="F263" s="48"/>
      <c r="G263" s="33"/>
      <c r="H263" s="3"/>
    </row>
    <row r="264" spans="1:8" ht="49.5" customHeight="1">
      <c r="A264" s="91" t="s">
        <v>16</v>
      </c>
      <c r="B264" s="41" t="s">
        <v>418</v>
      </c>
      <c r="C264" s="39" t="s">
        <v>7</v>
      </c>
      <c r="D264" s="97">
        <f>D265</f>
        <v>1245.44</v>
      </c>
      <c r="E264" s="97">
        <f>E265</f>
        <v>1355.33</v>
      </c>
      <c r="F264" s="48"/>
      <c r="G264" s="33"/>
      <c r="H264" s="3"/>
    </row>
    <row r="265" spans="1:8" ht="81.75" customHeight="1">
      <c r="A265" s="91" t="s">
        <v>17</v>
      </c>
      <c r="B265" s="41" t="s">
        <v>418</v>
      </c>
      <c r="C265" s="96">
        <v>100</v>
      </c>
      <c r="D265" s="97">
        <v>1245.44</v>
      </c>
      <c r="E265" s="97">
        <v>1355.33</v>
      </c>
      <c r="F265" s="48"/>
      <c r="G265" s="33"/>
      <c r="H265" s="3"/>
    </row>
    <row r="266" spans="1:8" ht="99" customHeight="1">
      <c r="A266" s="54" t="s">
        <v>286</v>
      </c>
      <c r="B266" s="50" t="s">
        <v>144</v>
      </c>
      <c r="C266" s="39" t="s">
        <v>7</v>
      </c>
      <c r="D266" s="98">
        <f>D267+D272+D282+D277</f>
        <v>117341.84999999999</v>
      </c>
      <c r="E266" s="98">
        <f>E267+E272+E282+E277</f>
        <v>31436.260000000002</v>
      </c>
      <c r="F266" s="48"/>
      <c r="G266" s="33"/>
      <c r="H266" s="3"/>
    </row>
    <row r="267" spans="1:8" ht="60.75" customHeight="1">
      <c r="A267" s="94" t="s">
        <v>408</v>
      </c>
      <c r="B267" s="50" t="s">
        <v>145</v>
      </c>
      <c r="C267" s="51" t="s">
        <v>7</v>
      </c>
      <c r="D267" s="98">
        <f>D268</f>
        <v>29171</v>
      </c>
      <c r="E267" s="98">
        <f>E268</f>
        <v>29254.560000000001</v>
      </c>
      <c r="F267" s="48"/>
      <c r="G267" s="33"/>
      <c r="H267" s="3"/>
    </row>
    <row r="268" spans="1:8" ht="45" customHeight="1">
      <c r="A268" s="5" t="s">
        <v>72</v>
      </c>
      <c r="B268" s="41" t="s">
        <v>287</v>
      </c>
      <c r="C268" s="39" t="s">
        <v>7</v>
      </c>
      <c r="D268" s="97">
        <f>D269+D270+D271</f>
        <v>29171</v>
      </c>
      <c r="E268" s="97">
        <f>E269+E270+E271</f>
        <v>29254.560000000001</v>
      </c>
      <c r="F268" s="48"/>
      <c r="G268" s="33"/>
      <c r="H268" s="3"/>
    </row>
    <row r="269" spans="1:8" ht="80.25" customHeight="1">
      <c r="A269" s="5" t="s">
        <v>8</v>
      </c>
      <c r="B269" s="41" t="s">
        <v>287</v>
      </c>
      <c r="C269" s="39">
        <v>100</v>
      </c>
      <c r="D269" s="84">
        <v>13672.93</v>
      </c>
      <c r="E269" s="97">
        <v>13672.93</v>
      </c>
      <c r="F269" s="48"/>
      <c r="G269" s="33"/>
      <c r="H269" s="3"/>
    </row>
    <row r="270" spans="1:8" ht="38.25" customHeight="1">
      <c r="A270" s="44" t="s">
        <v>9</v>
      </c>
      <c r="B270" s="41" t="s">
        <v>287</v>
      </c>
      <c r="C270" s="39">
        <v>200</v>
      </c>
      <c r="D270" s="84">
        <v>8524.27</v>
      </c>
      <c r="E270" s="97">
        <v>8607.83</v>
      </c>
      <c r="F270" s="48"/>
      <c r="G270" s="33"/>
      <c r="H270" s="3"/>
    </row>
    <row r="271" spans="1:8" ht="27.75" customHeight="1">
      <c r="A271" s="5" t="s">
        <v>11</v>
      </c>
      <c r="B271" s="41" t="s">
        <v>287</v>
      </c>
      <c r="C271" s="39">
        <v>800</v>
      </c>
      <c r="D271" s="84">
        <v>6973.8</v>
      </c>
      <c r="E271" s="97">
        <v>6973.8</v>
      </c>
      <c r="F271" s="48"/>
      <c r="G271" s="33"/>
      <c r="H271" s="3"/>
    </row>
    <row r="272" spans="1:8" ht="27" customHeight="1">
      <c r="A272" s="54" t="s">
        <v>288</v>
      </c>
      <c r="B272" s="50" t="s">
        <v>409</v>
      </c>
      <c r="C272" s="51" t="s">
        <v>7</v>
      </c>
      <c r="D272" s="98">
        <f>D273</f>
        <v>2141.6999999999998</v>
      </c>
      <c r="E272" s="98">
        <f>E273</f>
        <v>2141.6999999999998</v>
      </c>
      <c r="F272" s="48"/>
      <c r="G272" s="33"/>
      <c r="H272" s="3"/>
    </row>
    <row r="273" spans="1:8" ht="24" customHeight="1">
      <c r="A273" s="5" t="s">
        <v>289</v>
      </c>
      <c r="B273" s="41" t="s">
        <v>410</v>
      </c>
      <c r="C273" s="39" t="s">
        <v>7</v>
      </c>
      <c r="D273" s="97">
        <f>D274+D275+D276</f>
        <v>2141.6999999999998</v>
      </c>
      <c r="E273" s="97">
        <f>E274+E275+E276</f>
        <v>2141.6999999999998</v>
      </c>
      <c r="F273" s="48"/>
      <c r="G273" s="33"/>
      <c r="H273" s="3"/>
    </row>
    <row r="274" spans="1:8" ht="78.75" customHeight="1">
      <c r="A274" s="5" t="s">
        <v>8</v>
      </c>
      <c r="B274" s="41" t="s">
        <v>410</v>
      </c>
      <c r="C274" s="39">
        <v>100</v>
      </c>
      <c r="D274" s="97">
        <v>1720.7</v>
      </c>
      <c r="E274" s="97">
        <v>1720.7</v>
      </c>
      <c r="F274" s="48"/>
      <c r="G274" s="33"/>
      <c r="H274" s="3"/>
    </row>
    <row r="275" spans="1:8" ht="40.5" customHeight="1">
      <c r="A275" s="44" t="s">
        <v>9</v>
      </c>
      <c r="B275" s="41" t="s">
        <v>410</v>
      </c>
      <c r="C275" s="39">
        <v>200</v>
      </c>
      <c r="D275" s="97">
        <v>340</v>
      </c>
      <c r="E275" s="97">
        <v>340</v>
      </c>
      <c r="F275" s="48"/>
      <c r="G275" s="33"/>
      <c r="H275" s="3"/>
    </row>
    <row r="276" spans="1:8" ht="34.5" customHeight="1">
      <c r="A276" s="44" t="s">
        <v>11</v>
      </c>
      <c r="B276" s="41" t="s">
        <v>410</v>
      </c>
      <c r="C276" s="39">
        <v>800</v>
      </c>
      <c r="D276" s="97">
        <v>81</v>
      </c>
      <c r="E276" s="97">
        <v>81</v>
      </c>
      <c r="F276" s="48"/>
      <c r="G276" s="33"/>
      <c r="H276" s="3"/>
    </row>
    <row r="277" spans="1:8" ht="40.5" customHeight="1">
      <c r="A277" s="94" t="s">
        <v>411</v>
      </c>
      <c r="B277" s="50" t="s">
        <v>412</v>
      </c>
      <c r="C277" s="39" t="s">
        <v>7</v>
      </c>
      <c r="D277" s="98">
        <f>D280+D278</f>
        <v>85989.15</v>
      </c>
      <c r="E277" s="98">
        <f>E280+E278</f>
        <v>0</v>
      </c>
      <c r="F277" s="48"/>
      <c r="G277" s="33"/>
      <c r="H277" s="3"/>
    </row>
    <row r="278" spans="1:8" ht="40.5" customHeight="1">
      <c r="A278" s="91" t="s">
        <v>443</v>
      </c>
      <c r="B278" s="41" t="s">
        <v>442</v>
      </c>
      <c r="C278" s="39" t="s">
        <v>7</v>
      </c>
      <c r="D278" s="98">
        <f>D279</f>
        <v>75000</v>
      </c>
      <c r="E278" s="98"/>
      <c r="F278" s="48"/>
      <c r="G278" s="33"/>
      <c r="H278" s="3"/>
    </row>
    <row r="279" spans="1:8" ht="40.5" customHeight="1">
      <c r="A279" s="95" t="s">
        <v>413</v>
      </c>
      <c r="B279" s="41" t="s">
        <v>442</v>
      </c>
      <c r="C279" s="39">
        <v>400</v>
      </c>
      <c r="D279" s="97">
        <v>75000</v>
      </c>
      <c r="E279" s="98"/>
      <c r="F279" s="48"/>
      <c r="G279" s="33"/>
      <c r="H279" s="3"/>
    </row>
    <row r="280" spans="1:8" ht="57" customHeight="1">
      <c r="A280" s="91" t="s">
        <v>436</v>
      </c>
      <c r="B280" s="41" t="s">
        <v>414</v>
      </c>
      <c r="C280" s="39" t="s">
        <v>7</v>
      </c>
      <c r="D280" s="97">
        <f>D281</f>
        <v>10989.15</v>
      </c>
      <c r="E280" s="97"/>
      <c r="F280" s="48"/>
      <c r="G280" s="33"/>
      <c r="H280" s="3"/>
    </row>
    <row r="281" spans="1:8" ht="43.5" customHeight="1">
      <c r="A281" s="95" t="s">
        <v>413</v>
      </c>
      <c r="B281" s="41" t="s">
        <v>414</v>
      </c>
      <c r="C281" s="39">
        <v>400</v>
      </c>
      <c r="D281" s="97">
        <v>10989.15</v>
      </c>
      <c r="E281" s="97">
        <v>0</v>
      </c>
      <c r="F281" s="48"/>
      <c r="G281" s="33"/>
      <c r="H281" s="3"/>
    </row>
    <row r="282" spans="1:8" ht="39" customHeight="1">
      <c r="A282" s="54" t="s">
        <v>290</v>
      </c>
      <c r="B282" s="50" t="s">
        <v>387</v>
      </c>
      <c r="C282" s="51" t="s">
        <v>7</v>
      </c>
      <c r="D282" s="98">
        <f>D283</f>
        <v>40</v>
      </c>
      <c r="E282" s="98">
        <f>E283</f>
        <v>40</v>
      </c>
      <c r="F282" s="48"/>
      <c r="G282" s="33"/>
      <c r="H282" s="3"/>
    </row>
    <row r="283" spans="1:8" ht="41.25" customHeight="1">
      <c r="A283" s="5" t="s">
        <v>72</v>
      </c>
      <c r="B283" s="41" t="s">
        <v>388</v>
      </c>
      <c r="C283" s="39" t="s">
        <v>7</v>
      </c>
      <c r="D283" s="97">
        <f>D284</f>
        <v>40</v>
      </c>
      <c r="E283" s="97">
        <f>E284</f>
        <v>40</v>
      </c>
      <c r="F283" s="48"/>
      <c r="G283" s="33"/>
      <c r="H283" s="3"/>
    </row>
    <row r="284" spans="1:8" ht="38.25" customHeight="1">
      <c r="A284" s="44" t="s">
        <v>9</v>
      </c>
      <c r="B284" s="41" t="s">
        <v>388</v>
      </c>
      <c r="C284" s="39">
        <v>200</v>
      </c>
      <c r="D284" s="97">
        <v>40</v>
      </c>
      <c r="E284" s="97">
        <v>40</v>
      </c>
      <c r="F284" s="48"/>
      <c r="G284" s="33"/>
      <c r="H284" s="3"/>
    </row>
    <row r="285" spans="1:8" ht="81" customHeight="1">
      <c r="A285" s="54" t="s">
        <v>291</v>
      </c>
      <c r="B285" s="50" t="s">
        <v>150</v>
      </c>
      <c r="C285" s="39" t="s">
        <v>7</v>
      </c>
      <c r="D285" s="98">
        <f>D286</f>
        <v>2433.27</v>
      </c>
      <c r="E285" s="98">
        <f>E286</f>
        <v>2495.79</v>
      </c>
      <c r="F285" s="48"/>
      <c r="G285" s="33"/>
      <c r="H285" s="3"/>
    </row>
    <row r="286" spans="1:8" ht="37.5" customHeight="1">
      <c r="A286" s="54" t="s">
        <v>292</v>
      </c>
      <c r="B286" s="50" t="s">
        <v>149</v>
      </c>
      <c r="C286" s="51" t="s">
        <v>7</v>
      </c>
      <c r="D286" s="98">
        <f>D287+D291+D293</f>
        <v>2433.27</v>
      </c>
      <c r="E286" s="98">
        <f>E287+E291+E293</f>
        <v>2495.79</v>
      </c>
      <c r="F286" s="48"/>
      <c r="G286" s="33"/>
      <c r="H286" s="3"/>
    </row>
    <row r="287" spans="1:8" ht="40.5" customHeight="1">
      <c r="A287" s="5" t="s">
        <v>15</v>
      </c>
      <c r="B287" s="41" t="s">
        <v>146</v>
      </c>
      <c r="C287" s="39" t="s">
        <v>7</v>
      </c>
      <c r="D287" s="97">
        <f>D288+D289+D290</f>
        <v>517.42999999999995</v>
      </c>
      <c r="E287" s="97">
        <f>E288+E289+E290</f>
        <v>517.42999999999995</v>
      </c>
      <c r="F287" s="48"/>
      <c r="G287" s="33"/>
      <c r="H287" s="3"/>
    </row>
    <row r="288" spans="1:8" ht="84" customHeight="1">
      <c r="A288" s="5" t="s">
        <v>8</v>
      </c>
      <c r="B288" s="41" t="s">
        <v>146</v>
      </c>
      <c r="C288" s="39">
        <v>100</v>
      </c>
      <c r="D288" s="97">
        <v>18.82</v>
      </c>
      <c r="E288" s="97">
        <v>18.82</v>
      </c>
      <c r="F288" s="48"/>
      <c r="G288" s="33"/>
      <c r="H288" s="3"/>
    </row>
    <row r="289" spans="1:8" ht="44.25" customHeight="1">
      <c r="A289" s="5" t="s">
        <v>9</v>
      </c>
      <c r="B289" s="41" t="s">
        <v>146</v>
      </c>
      <c r="C289" s="39">
        <v>200</v>
      </c>
      <c r="D289" s="97">
        <v>448.46</v>
      </c>
      <c r="E289" s="97">
        <v>448.46</v>
      </c>
      <c r="F289" s="48"/>
      <c r="G289" s="33"/>
      <c r="H289" s="3"/>
    </row>
    <row r="290" spans="1:8" ht="25.5" customHeight="1">
      <c r="A290" s="5" t="s">
        <v>11</v>
      </c>
      <c r="B290" s="41" t="s">
        <v>146</v>
      </c>
      <c r="C290" s="39">
        <v>800</v>
      </c>
      <c r="D290" s="97">
        <v>50.15</v>
      </c>
      <c r="E290" s="97">
        <v>50.15</v>
      </c>
      <c r="F290" s="48"/>
      <c r="G290" s="33"/>
      <c r="H290" s="3"/>
    </row>
    <row r="291" spans="1:8" ht="36" customHeight="1">
      <c r="A291" s="27" t="s">
        <v>16</v>
      </c>
      <c r="B291" s="41" t="s">
        <v>147</v>
      </c>
      <c r="C291" s="39" t="s">
        <v>7</v>
      </c>
      <c r="D291" s="97">
        <f>D292</f>
        <v>912.85</v>
      </c>
      <c r="E291" s="97">
        <f>E292</f>
        <v>975.07</v>
      </c>
      <c r="F291" s="48"/>
      <c r="G291" s="33"/>
      <c r="H291" s="3"/>
    </row>
    <row r="292" spans="1:8" ht="81" customHeight="1">
      <c r="A292" s="5" t="s">
        <v>8</v>
      </c>
      <c r="B292" s="41" t="s">
        <v>147</v>
      </c>
      <c r="C292" s="39">
        <v>100</v>
      </c>
      <c r="D292" s="97">
        <v>912.85</v>
      </c>
      <c r="E292" s="97">
        <v>975.07</v>
      </c>
      <c r="F292" s="48"/>
      <c r="G292" s="33"/>
      <c r="H292" s="3"/>
    </row>
    <row r="293" spans="1:8" ht="35.25" customHeight="1">
      <c r="A293" s="27" t="s">
        <v>22</v>
      </c>
      <c r="B293" s="41" t="s">
        <v>148</v>
      </c>
      <c r="C293" s="39" t="s">
        <v>7</v>
      </c>
      <c r="D293" s="82">
        <f>D294+D295</f>
        <v>1002.99</v>
      </c>
      <c r="E293" s="82">
        <f>E294+E295</f>
        <v>1003.29</v>
      </c>
      <c r="F293" s="48"/>
      <c r="G293" s="33"/>
      <c r="H293" s="3"/>
    </row>
    <row r="294" spans="1:8" ht="81" customHeight="1">
      <c r="A294" s="5" t="s">
        <v>8</v>
      </c>
      <c r="B294" s="41" t="s">
        <v>148</v>
      </c>
      <c r="C294" s="39">
        <v>100</v>
      </c>
      <c r="D294" s="82">
        <v>797.67</v>
      </c>
      <c r="E294" s="82">
        <v>797.67</v>
      </c>
      <c r="F294" s="48"/>
      <c r="G294" s="33"/>
      <c r="H294" s="3"/>
    </row>
    <row r="295" spans="1:8" ht="40.5" customHeight="1">
      <c r="A295" s="27" t="s">
        <v>9</v>
      </c>
      <c r="B295" s="41" t="s">
        <v>148</v>
      </c>
      <c r="C295" s="39">
        <v>200</v>
      </c>
      <c r="D295" s="82">
        <v>205.32</v>
      </c>
      <c r="E295" s="82">
        <v>205.62</v>
      </c>
      <c r="F295" s="48"/>
      <c r="G295" s="33"/>
      <c r="H295" s="3"/>
    </row>
    <row r="296" spans="1:8" ht="102.75" customHeight="1">
      <c r="A296" s="49" t="s">
        <v>293</v>
      </c>
      <c r="B296" s="50" t="s">
        <v>120</v>
      </c>
      <c r="C296" s="51" t="s">
        <v>7</v>
      </c>
      <c r="D296" s="81">
        <f>D297+D312+D324+D329+D336+D341+D348+D359</f>
        <v>781222.07999999984</v>
      </c>
      <c r="E296" s="81">
        <f>E297+E312+E324+E329+E336+E341+E348+E359</f>
        <v>788658.85</v>
      </c>
      <c r="F296" s="48"/>
      <c r="G296" s="33"/>
      <c r="H296" s="3"/>
    </row>
    <row r="297" spans="1:8" ht="25.5" customHeight="1">
      <c r="A297" s="49" t="s">
        <v>208</v>
      </c>
      <c r="B297" s="50" t="s">
        <v>121</v>
      </c>
      <c r="C297" s="51"/>
      <c r="D297" s="81">
        <f>D298+D305+D309+D302</f>
        <v>300536.8</v>
      </c>
      <c r="E297" s="81">
        <f>E298+E305+E309+E302</f>
        <v>296980.8</v>
      </c>
      <c r="F297" s="48"/>
      <c r="G297" s="33"/>
      <c r="H297" s="3"/>
    </row>
    <row r="298" spans="1:8" ht="45" customHeight="1">
      <c r="A298" s="27" t="s">
        <v>112</v>
      </c>
      <c r="B298" s="41" t="s">
        <v>122</v>
      </c>
      <c r="C298" s="39" t="s">
        <v>7</v>
      </c>
      <c r="D298" s="82">
        <f>D299+D300+D301</f>
        <v>187110.91999999998</v>
      </c>
      <c r="E298" s="82">
        <f>E299+E300+E301</f>
        <v>179190.24</v>
      </c>
      <c r="F298" s="48"/>
      <c r="G298" s="33"/>
      <c r="H298" s="3"/>
    </row>
    <row r="299" spans="1:8" ht="87.75" customHeight="1">
      <c r="A299" s="27" t="s">
        <v>17</v>
      </c>
      <c r="B299" s="41" t="s">
        <v>122</v>
      </c>
      <c r="C299" s="39">
        <v>100</v>
      </c>
      <c r="D299" s="85">
        <v>105843.84</v>
      </c>
      <c r="E299" s="82">
        <v>118123.37</v>
      </c>
      <c r="F299" s="48"/>
      <c r="G299" s="33"/>
      <c r="H299" s="3"/>
    </row>
    <row r="300" spans="1:8" ht="35.25" customHeight="1">
      <c r="A300" s="27" t="s">
        <v>9</v>
      </c>
      <c r="B300" s="41" t="s">
        <v>122</v>
      </c>
      <c r="C300" s="39">
        <v>200</v>
      </c>
      <c r="D300" s="84">
        <v>75057.679999999993</v>
      </c>
      <c r="E300" s="82">
        <v>54857.47</v>
      </c>
      <c r="F300" s="48"/>
      <c r="G300" s="33"/>
      <c r="H300" s="3"/>
    </row>
    <row r="301" spans="1:8" ht="25.5" customHeight="1">
      <c r="A301" s="27" t="s">
        <v>11</v>
      </c>
      <c r="B301" s="41" t="s">
        <v>122</v>
      </c>
      <c r="C301" s="39">
        <v>800</v>
      </c>
      <c r="D301" s="85">
        <v>6209.4</v>
      </c>
      <c r="E301" s="82">
        <v>6209.4</v>
      </c>
      <c r="F301" s="48"/>
      <c r="G301" s="33"/>
      <c r="H301" s="3"/>
    </row>
    <row r="302" spans="1:8" ht="81" customHeight="1">
      <c r="A302" s="27" t="s">
        <v>116</v>
      </c>
      <c r="B302" s="41" t="s">
        <v>123</v>
      </c>
      <c r="C302" s="39" t="s">
        <v>7</v>
      </c>
      <c r="D302" s="82">
        <f>D303+D304</f>
        <v>7854.3099999999995</v>
      </c>
      <c r="E302" s="82">
        <f>E303+E304</f>
        <v>7854.3099999999995</v>
      </c>
      <c r="F302" s="48"/>
      <c r="G302" s="33"/>
      <c r="H302" s="3"/>
    </row>
    <row r="303" spans="1:8" ht="43.5" customHeight="1">
      <c r="A303" s="27" t="s">
        <v>9</v>
      </c>
      <c r="B303" s="41" t="s">
        <v>123</v>
      </c>
      <c r="C303" s="39">
        <v>200</v>
      </c>
      <c r="D303" s="82">
        <v>116.07</v>
      </c>
      <c r="E303" s="82">
        <v>116.07</v>
      </c>
      <c r="F303" s="48"/>
      <c r="G303" s="33"/>
      <c r="H303" s="3"/>
    </row>
    <row r="304" spans="1:8" ht="25.5" customHeight="1">
      <c r="A304" s="27" t="s">
        <v>10</v>
      </c>
      <c r="B304" s="41" t="s">
        <v>123</v>
      </c>
      <c r="C304" s="39">
        <v>300</v>
      </c>
      <c r="D304" s="82">
        <v>7738.24</v>
      </c>
      <c r="E304" s="82">
        <v>7738.24</v>
      </c>
      <c r="F304" s="48"/>
      <c r="G304" s="33"/>
      <c r="H304" s="3"/>
    </row>
    <row r="305" spans="1:8" ht="141" customHeight="1">
      <c r="A305" s="64" t="s">
        <v>184</v>
      </c>
      <c r="B305" s="41" t="s">
        <v>156</v>
      </c>
      <c r="C305" s="39" t="s">
        <v>7</v>
      </c>
      <c r="D305" s="82">
        <f>D306+D307+D308</f>
        <v>101328.89</v>
      </c>
      <c r="E305" s="82">
        <f>E306+E307+E308</f>
        <v>105693.56999999999</v>
      </c>
      <c r="F305" s="48"/>
      <c r="G305" s="33"/>
      <c r="H305" s="3"/>
    </row>
    <row r="306" spans="1:8" ht="78.75" customHeight="1">
      <c r="A306" s="27" t="s">
        <v>17</v>
      </c>
      <c r="B306" s="41" t="s">
        <v>156</v>
      </c>
      <c r="C306" s="39">
        <v>100</v>
      </c>
      <c r="D306" s="85">
        <v>97800.02</v>
      </c>
      <c r="E306" s="82">
        <v>102033.76</v>
      </c>
      <c r="F306" s="48"/>
      <c r="G306" s="33"/>
      <c r="H306" s="3"/>
    </row>
    <row r="307" spans="1:8" ht="41.25" customHeight="1">
      <c r="A307" s="27" t="s">
        <v>9</v>
      </c>
      <c r="B307" s="41" t="s">
        <v>156</v>
      </c>
      <c r="C307" s="39">
        <v>200</v>
      </c>
      <c r="D307" s="84">
        <v>489</v>
      </c>
      <c r="E307" s="82">
        <v>489</v>
      </c>
      <c r="F307" s="48"/>
      <c r="G307" s="33"/>
      <c r="H307" s="3"/>
    </row>
    <row r="308" spans="1:8" ht="25.5" customHeight="1">
      <c r="A308" s="27" t="s">
        <v>11</v>
      </c>
      <c r="B308" s="41" t="s">
        <v>156</v>
      </c>
      <c r="C308" s="39">
        <v>800</v>
      </c>
      <c r="D308" s="85">
        <v>3039.87</v>
      </c>
      <c r="E308" s="82">
        <v>3170.81</v>
      </c>
      <c r="F308" s="48"/>
      <c r="G308" s="33"/>
      <c r="H308" s="3"/>
    </row>
    <row r="309" spans="1:8" ht="99" customHeight="1">
      <c r="A309" s="27" t="s">
        <v>29</v>
      </c>
      <c r="B309" s="41" t="s">
        <v>124</v>
      </c>
      <c r="C309" s="39" t="s">
        <v>7</v>
      </c>
      <c r="D309" s="82">
        <f>D310+D311</f>
        <v>4242.68</v>
      </c>
      <c r="E309" s="82">
        <f>E310+E311</f>
        <v>4242.68</v>
      </c>
      <c r="F309" s="48"/>
      <c r="G309" s="33"/>
      <c r="H309" s="3"/>
    </row>
    <row r="310" spans="1:8" ht="84" customHeight="1">
      <c r="A310" s="27" t="s">
        <v>17</v>
      </c>
      <c r="B310" s="41" t="s">
        <v>124</v>
      </c>
      <c r="C310" s="39">
        <v>100</v>
      </c>
      <c r="D310" s="82">
        <v>3440</v>
      </c>
      <c r="E310" s="82">
        <v>3440</v>
      </c>
      <c r="F310" s="48"/>
      <c r="G310" s="33"/>
      <c r="H310" s="3"/>
    </row>
    <row r="311" spans="1:8" ht="25.5" customHeight="1">
      <c r="A311" s="27" t="s">
        <v>10</v>
      </c>
      <c r="B311" s="41" t="s">
        <v>124</v>
      </c>
      <c r="C311" s="39">
        <v>300</v>
      </c>
      <c r="D311" s="82">
        <v>802.68</v>
      </c>
      <c r="E311" s="82">
        <v>802.68</v>
      </c>
      <c r="F311" s="48"/>
      <c r="G311" s="33"/>
      <c r="H311" s="3"/>
    </row>
    <row r="312" spans="1:8" ht="25.5" customHeight="1">
      <c r="A312" s="49" t="s">
        <v>209</v>
      </c>
      <c r="B312" s="50" t="s">
        <v>125</v>
      </c>
      <c r="C312" s="51" t="s">
        <v>7</v>
      </c>
      <c r="D312" s="81">
        <f>D313+D317+D321</f>
        <v>386426.07999999996</v>
      </c>
      <c r="E312" s="81">
        <f>E313+E317+E321</f>
        <v>395766.83999999997</v>
      </c>
      <c r="F312" s="48"/>
      <c r="G312" s="33"/>
      <c r="H312" s="3"/>
    </row>
    <row r="313" spans="1:8" ht="34.5" customHeight="1">
      <c r="A313" s="27" t="s">
        <v>72</v>
      </c>
      <c r="B313" s="41" t="s">
        <v>126</v>
      </c>
      <c r="C313" s="39" t="s">
        <v>7</v>
      </c>
      <c r="D313" s="82">
        <f>D314+D315+D316</f>
        <v>138828.79999999999</v>
      </c>
      <c r="E313" s="82">
        <f>E314+E315+E316</f>
        <v>138679.71</v>
      </c>
      <c r="F313" s="48"/>
      <c r="G313" s="33"/>
      <c r="H313" s="3"/>
    </row>
    <row r="314" spans="1:8" ht="81" customHeight="1">
      <c r="A314" s="27" t="s">
        <v>17</v>
      </c>
      <c r="B314" s="41" t="s">
        <v>126</v>
      </c>
      <c r="C314" s="39">
        <v>100</v>
      </c>
      <c r="D314" s="84">
        <v>81755.399999999994</v>
      </c>
      <c r="E314" s="82">
        <v>81755.399999999994</v>
      </c>
      <c r="F314" s="48"/>
      <c r="G314" s="33"/>
      <c r="H314" s="3"/>
    </row>
    <row r="315" spans="1:8" ht="39" customHeight="1">
      <c r="A315" s="27" t="s">
        <v>9</v>
      </c>
      <c r="B315" s="41" t="s">
        <v>126</v>
      </c>
      <c r="C315" s="39">
        <v>200</v>
      </c>
      <c r="D315" s="85">
        <v>49510.27</v>
      </c>
      <c r="E315" s="82">
        <v>49361.18</v>
      </c>
      <c r="F315" s="48"/>
      <c r="G315" s="33"/>
      <c r="H315" s="3"/>
    </row>
    <row r="316" spans="1:8" ht="25.5" customHeight="1">
      <c r="A316" s="27" t="s">
        <v>11</v>
      </c>
      <c r="B316" s="41" t="s">
        <v>126</v>
      </c>
      <c r="C316" s="39">
        <v>800</v>
      </c>
      <c r="D316" s="85">
        <v>7563.13</v>
      </c>
      <c r="E316" s="82">
        <v>7563.13</v>
      </c>
      <c r="F316" s="48"/>
      <c r="G316" s="33"/>
      <c r="H316" s="3"/>
    </row>
    <row r="317" spans="1:8" ht="196.5" customHeight="1">
      <c r="A317" s="64" t="s">
        <v>185</v>
      </c>
      <c r="B317" s="41" t="s">
        <v>157</v>
      </c>
      <c r="C317" s="39" t="s">
        <v>7</v>
      </c>
      <c r="D317" s="82">
        <f>D318+D319+D320</f>
        <v>238574.39999999997</v>
      </c>
      <c r="E317" s="82">
        <f>E318+E319+E320</f>
        <v>248064.24999999997</v>
      </c>
      <c r="F317" s="48"/>
      <c r="G317" s="33"/>
      <c r="H317" s="3"/>
    </row>
    <row r="318" spans="1:8" ht="78.75" customHeight="1">
      <c r="A318" s="27" t="s">
        <v>17</v>
      </c>
      <c r="B318" s="41" t="s">
        <v>157</v>
      </c>
      <c r="C318" s="39">
        <v>100</v>
      </c>
      <c r="D318" s="85">
        <v>229305.33</v>
      </c>
      <c r="E318" s="82">
        <v>238507.49</v>
      </c>
      <c r="F318" s="48"/>
      <c r="G318" s="33"/>
      <c r="H318" s="3"/>
    </row>
    <row r="319" spans="1:8" ht="43.5" customHeight="1">
      <c r="A319" s="27" t="s">
        <v>9</v>
      </c>
      <c r="B319" s="41" t="s">
        <v>157</v>
      </c>
      <c r="C319" s="39">
        <v>200</v>
      </c>
      <c r="D319" s="84">
        <v>2111.83</v>
      </c>
      <c r="E319" s="82">
        <v>2111.83</v>
      </c>
      <c r="F319" s="48"/>
      <c r="G319" s="33"/>
      <c r="H319" s="3"/>
    </row>
    <row r="320" spans="1:8" ht="25.5" customHeight="1">
      <c r="A320" s="27" t="s">
        <v>11</v>
      </c>
      <c r="B320" s="41" t="s">
        <v>157</v>
      </c>
      <c r="C320" s="39">
        <v>800</v>
      </c>
      <c r="D320" s="84">
        <v>7157.24</v>
      </c>
      <c r="E320" s="82">
        <v>7444.93</v>
      </c>
      <c r="F320" s="48"/>
      <c r="G320" s="33"/>
      <c r="H320" s="3"/>
    </row>
    <row r="321" spans="1:11" ht="96.75" customHeight="1">
      <c r="A321" s="27" t="s">
        <v>29</v>
      </c>
      <c r="B321" s="41" t="s">
        <v>127</v>
      </c>
      <c r="C321" s="39" t="s">
        <v>7</v>
      </c>
      <c r="D321" s="82">
        <f>D322+D323</f>
        <v>9022.8799999999992</v>
      </c>
      <c r="E321" s="82">
        <f>E322+E323</f>
        <v>9022.8799999999992</v>
      </c>
      <c r="F321" s="48"/>
      <c r="G321" s="33"/>
      <c r="H321" s="3"/>
    </row>
    <row r="322" spans="1:11" ht="83.25" customHeight="1">
      <c r="A322" s="27" t="s">
        <v>17</v>
      </c>
      <c r="B322" s="41" t="s">
        <v>127</v>
      </c>
      <c r="C322" s="39">
        <v>100</v>
      </c>
      <c r="D322" s="82">
        <v>8101.2</v>
      </c>
      <c r="E322" s="82">
        <v>8101.2</v>
      </c>
      <c r="F322" s="48"/>
      <c r="G322" s="33"/>
      <c r="H322" s="3"/>
    </row>
    <row r="323" spans="1:11" ht="25.5" customHeight="1">
      <c r="A323" s="27" t="s">
        <v>10</v>
      </c>
      <c r="B323" s="41" t="s">
        <v>127</v>
      </c>
      <c r="C323" s="39">
        <v>300</v>
      </c>
      <c r="D323" s="82">
        <v>921.68</v>
      </c>
      <c r="E323" s="82">
        <v>921.68</v>
      </c>
      <c r="F323" s="48"/>
      <c r="G323" s="33"/>
      <c r="H323" s="3"/>
      <c r="K323" s="2">
        <v>600</v>
      </c>
    </row>
    <row r="324" spans="1:11" ht="61.5" customHeight="1">
      <c r="A324" s="49" t="s">
        <v>407</v>
      </c>
      <c r="B324" s="50" t="s">
        <v>128</v>
      </c>
      <c r="C324" s="51" t="s">
        <v>7</v>
      </c>
      <c r="D324" s="81">
        <f>D325</f>
        <v>38765.99</v>
      </c>
      <c r="E324" s="81">
        <f>E325</f>
        <v>40037.39</v>
      </c>
      <c r="F324" s="48"/>
      <c r="G324" s="33"/>
      <c r="H324" s="3"/>
    </row>
    <row r="325" spans="1:11" ht="39.75" customHeight="1">
      <c r="A325" s="27" t="s">
        <v>112</v>
      </c>
      <c r="B325" s="41" t="s">
        <v>129</v>
      </c>
      <c r="C325" s="39" t="s">
        <v>7</v>
      </c>
      <c r="D325" s="82">
        <f>D326+D327+D328</f>
        <v>38765.99</v>
      </c>
      <c r="E325" s="82">
        <f>E326+E327+E328</f>
        <v>40037.39</v>
      </c>
      <c r="F325" s="48"/>
      <c r="G325" s="33"/>
      <c r="H325" s="3"/>
    </row>
    <row r="326" spans="1:11" ht="81.75" customHeight="1">
      <c r="A326" s="27" t="s">
        <v>17</v>
      </c>
      <c r="B326" s="41" t="s">
        <v>129</v>
      </c>
      <c r="C326" s="39">
        <v>100</v>
      </c>
      <c r="D326" s="84">
        <v>34715</v>
      </c>
      <c r="E326" s="82">
        <v>35934.800000000003</v>
      </c>
      <c r="F326" s="48"/>
      <c r="G326" s="33"/>
      <c r="H326" s="3"/>
    </row>
    <row r="327" spans="1:11" ht="39.75" customHeight="1">
      <c r="A327" s="27" t="s">
        <v>9</v>
      </c>
      <c r="B327" s="41" t="s">
        <v>129</v>
      </c>
      <c r="C327" s="39">
        <v>200</v>
      </c>
      <c r="D327" s="85">
        <v>3822.82</v>
      </c>
      <c r="E327" s="82">
        <v>3874.42</v>
      </c>
      <c r="F327" s="48"/>
      <c r="G327" s="33"/>
      <c r="H327" s="3"/>
    </row>
    <row r="328" spans="1:11" ht="25.5" customHeight="1">
      <c r="A328" s="27" t="s">
        <v>11</v>
      </c>
      <c r="B328" s="41" t="s">
        <v>129</v>
      </c>
      <c r="C328" s="39">
        <v>800</v>
      </c>
      <c r="D328" s="85">
        <v>228.17</v>
      </c>
      <c r="E328" s="82">
        <v>228.17</v>
      </c>
      <c r="F328" s="48"/>
      <c r="G328" s="33"/>
      <c r="H328" s="3"/>
    </row>
    <row r="329" spans="1:11" ht="44.25" customHeight="1">
      <c r="A329" s="49" t="s">
        <v>210</v>
      </c>
      <c r="B329" s="50" t="s">
        <v>130</v>
      </c>
      <c r="C329" s="51" t="s">
        <v>7</v>
      </c>
      <c r="D329" s="81">
        <f>D332+D330</f>
        <v>2323.63</v>
      </c>
      <c r="E329" s="81">
        <f>E332+E330</f>
        <v>2327.0300000000002</v>
      </c>
      <c r="F329" s="48"/>
      <c r="G329" s="33"/>
      <c r="H329" s="3"/>
    </row>
    <row r="330" spans="1:11" ht="25.5" customHeight="1">
      <c r="A330" s="27" t="s">
        <v>113</v>
      </c>
      <c r="B330" s="41" t="s">
        <v>131</v>
      </c>
      <c r="C330" s="51" t="s">
        <v>7</v>
      </c>
      <c r="D330" s="82">
        <f>D331</f>
        <v>160</v>
      </c>
      <c r="E330" s="82">
        <f>E331</f>
        <v>160</v>
      </c>
      <c r="F330" s="48"/>
      <c r="G330" s="33"/>
      <c r="H330" s="3"/>
    </row>
    <row r="331" spans="1:11" ht="36.75" customHeight="1">
      <c r="A331" s="27" t="s">
        <v>9</v>
      </c>
      <c r="B331" s="41" t="s">
        <v>131</v>
      </c>
      <c r="C331" s="39">
        <v>200</v>
      </c>
      <c r="D331" s="82">
        <v>160</v>
      </c>
      <c r="E331" s="82">
        <v>160</v>
      </c>
      <c r="F331" s="48"/>
      <c r="G331" s="33"/>
      <c r="H331" s="3"/>
    </row>
    <row r="332" spans="1:11" ht="44.25" customHeight="1">
      <c r="A332" s="27" t="s">
        <v>72</v>
      </c>
      <c r="B332" s="41" t="s">
        <v>132</v>
      </c>
      <c r="C332" s="51" t="s">
        <v>7</v>
      </c>
      <c r="D332" s="82">
        <f>D333+D334+D335</f>
        <v>2163.63</v>
      </c>
      <c r="E332" s="82">
        <f>E333+E334+E335</f>
        <v>2167.0300000000002</v>
      </c>
      <c r="F332" s="48"/>
      <c r="G332" s="33"/>
      <c r="H332" s="3"/>
    </row>
    <row r="333" spans="1:11" ht="90" customHeight="1">
      <c r="A333" s="27" t="s">
        <v>17</v>
      </c>
      <c r="B333" s="41" t="s">
        <v>132</v>
      </c>
      <c r="C333" s="39">
        <v>100</v>
      </c>
      <c r="D333" s="82">
        <v>1616.67</v>
      </c>
      <c r="E333" s="82">
        <v>1616.67</v>
      </c>
      <c r="F333" s="48"/>
      <c r="G333" s="33"/>
      <c r="H333" s="3"/>
    </row>
    <row r="334" spans="1:11" ht="41.25" customHeight="1">
      <c r="A334" s="27" t="s">
        <v>9</v>
      </c>
      <c r="B334" s="41" t="s">
        <v>132</v>
      </c>
      <c r="C334" s="39">
        <v>200</v>
      </c>
      <c r="D334" s="82">
        <v>544.86</v>
      </c>
      <c r="E334" s="82">
        <v>548.26</v>
      </c>
      <c r="F334" s="48"/>
      <c r="G334" s="33"/>
      <c r="H334" s="3"/>
    </row>
    <row r="335" spans="1:11" ht="25.5" customHeight="1">
      <c r="A335" s="27" t="s">
        <v>11</v>
      </c>
      <c r="B335" s="41" t="s">
        <v>132</v>
      </c>
      <c r="C335" s="39">
        <v>800</v>
      </c>
      <c r="D335" s="82">
        <v>2.1</v>
      </c>
      <c r="E335" s="82">
        <v>2.1</v>
      </c>
      <c r="F335" s="48"/>
      <c r="G335" s="33"/>
      <c r="H335" s="3"/>
    </row>
    <row r="336" spans="1:11" ht="39" customHeight="1">
      <c r="A336" s="49" t="s">
        <v>294</v>
      </c>
      <c r="B336" s="50" t="s">
        <v>133</v>
      </c>
      <c r="C336" s="51" t="s">
        <v>7</v>
      </c>
      <c r="D336" s="81">
        <f>D337</f>
        <v>1891.5100000000002</v>
      </c>
      <c r="E336" s="81">
        <f>E337</f>
        <v>1898.41</v>
      </c>
      <c r="F336" s="48"/>
      <c r="G336" s="33"/>
      <c r="H336" s="3"/>
    </row>
    <row r="337" spans="1:8" ht="41.25" customHeight="1">
      <c r="A337" s="27" t="s">
        <v>72</v>
      </c>
      <c r="B337" s="41" t="s">
        <v>134</v>
      </c>
      <c r="C337" s="51" t="s">
        <v>7</v>
      </c>
      <c r="D337" s="82">
        <f>D338+D339+D340</f>
        <v>1891.5100000000002</v>
      </c>
      <c r="E337" s="82">
        <f>E338+E339+E340</f>
        <v>1898.41</v>
      </c>
      <c r="F337" s="48"/>
      <c r="G337" s="33"/>
      <c r="H337" s="3"/>
    </row>
    <row r="338" spans="1:8" ht="75" customHeight="1">
      <c r="A338" s="27" t="s">
        <v>17</v>
      </c>
      <c r="B338" s="41" t="s">
        <v>134</v>
      </c>
      <c r="C338" s="39">
        <v>100</v>
      </c>
      <c r="D338" s="82">
        <v>1096.3800000000001</v>
      </c>
      <c r="E338" s="82">
        <v>1096.3800000000001</v>
      </c>
      <c r="F338" s="48"/>
      <c r="G338" s="33"/>
      <c r="H338" s="3"/>
    </row>
    <row r="339" spans="1:8" ht="39.75" customHeight="1">
      <c r="A339" s="27" t="s">
        <v>9</v>
      </c>
      <c r="B339" s="41" t="s">
        <v>134</v>
      </c>
      <c r="C339" s="39">
        <v>200</v>
      </c>
      <c r="D339" s="82">
        <v>699.22</v>
      </c>
      <c r="E339" s="82">
        <v>706.12</v>
      </c>
      <c r="F339" s="48"/>
      <c r="G339" s="33"/>
      <c r="H339" s="3"/>
    </row>
    <row r="340" spans="1:8" ht="29.25" customHeight="1">
      <c r="A340" s="27" t="s">
        <v>11</v>
      </c>
      <c r="B340" s="41" t="s">
        <v>134</v>
      </c>
      <c r="C340" s="39">
        <v>800</v>
      </c>
      <c r="D340" s="82">
        <v>95.91</v>
      </c>
      <c r="E340" s="82">
        <v>95.91</v>
      </c>
      <c r="F340" s="48"/>
      <c r="G340" s="33"/>
      <c r="H340" s="3"/>
    </row>
    <row r="341" spans="1:8" ht="39.75" customHeight="1">
      <c r="A341" s="49" t="s">
        <v>211</v>
      </c>
      <c r="B341" s="50" t="s">
        <v>135</v>
      </c>
      <c r="C341" s="51" t="s">
        <v>7</v>
      </c>
      <c r="D341" s="81">
        <f>D342+D344</f>
        <v>5329</v>
      </c>
      <c r="E341" s="81">
        <f>E342+E344</f>
        <v>5329</v>
      </c>
      <c r="F341" s="48"/>
      <c r="G341" s="33"/>
      <c r="H341" s="3"/>
    </row>
    <row r="342" spans="1:8" ht="39.75" customHeight="1">
      <c r="A342" s="27" t="s">
        <v>114</v>
      </c>
      <c r="B342" s="41" t="s">
        <v>136</v>
      </c>
      <c r="C342" s="51" t="s">
        <v>7</v>
      </c>
      <c r="D342" s="82">
        <f>D343</f>
        <v>624</v>
      </c>
      <c r="E342" s="82">
        <f>E343</f>
        <v>624</v>
      </c>
      <c r="F342" s="48"/>
      <c r="G342" s="33"/>
      <c r="H342" s="3"/>
    </row>
    <row r="343" spans="1:8" ht="37.5" customHeight="1">
      <c r="A343" s="27" t="s">
        <v>9</v>
      </c>
      <c r="B343" s="41" t="s">
        <v>136</v>
      </c>
      <c r="C343" s="39">
        <v>200</v>
      </c>
      <c r="D343" s="82">
        <v>624</v>
      </c>
      <c r="E343" s="82">
        <v>624</v>
      </c>
      <c r="F343" s="48"/>
      <c r="G343" s="33"/>
      <c r="H343" s="3"/>
    </row>
    <row r="344" spans="1:8" ht="45" customHeight="1">
      <c r="A344" s="43" t="s">
        <v>155</v>
      </c>
      <c r="B344" s="41" t="s">
        <v>137</v>
      </c>
      <c r="C344" s="51" t="s">
        <v>7</v>
      </c>
      <c r="D344" s="82">
        <f>D346+D347+D345</f>
        <v>4705</v>
      </c>
      <c r="E344" s="82">
        <f>E346+E347+E345</f>
        <v>4705</v>
      </c>
      <c r="F344" s="48"/>
      <c r="G344" s="33"/>
      <c r="H344" s="3"/>
    </row>
    <row r="345" spans="1:8" ht="79.5" customHeight="1">
      <c r="A345" s="27" t="s">
        <v>17</v>
      </c>
      <c r="B345" s="41" t="s">
        <v>137</v>
      </c>
      <c r="C345" s="39">
        <v>100</v>
      </c>
      <c r="D345" s="82">
        <v>54.3</v>
      </c>
      <c r="E345" s="82">
        <v>54.3</v>
      </c>
      <c r="F345" s="48"/>
      <c r="G345" s="33"/>
      <c r="H345" s="3"/>
    </row>
    <row r="346" spans="1:8" ht="40.5" customHeight="1">
      <c r="A346" s="27" t="s">
        <v>9</v>
      </c>
      <c r="B346" s="41" t="s">
        <v>137</v>
      </c>
      <c r="C346" s="39">
        <v>200</v>
      </c>
      <c r="D346" s="82">
        <v>3786.7</v>
      </c>
      <c r="E346" s="82">
        <v>3786.7</v>
      </c>
      <c r="F346" s="48"/>
      <c r="G346" s="33"/>
      <c r="H346" s="3"/>
    </row>
    <row r="347" spans="1:8" ht="24.75" customHeight="1">
      <c r="A347" s="43" t="s">
        <v>10</v>
      </c>
      <c r="B347" s="41" t="s">
        <v>137</v>
      </c>
      <c r="C347" s="39">
        <v>300</v>
      </c>
      <c r="D347" s="82">
        <v>864</v>
      </c>
      <c r="E347" s="82">
        <v>864</v>
      </c>
      <c r="F347" s="48"/>
      <c r="G347" s="33"/>
      <c r="H347" s="3"/>
    </row>
    <row r="348" spans="1:8" ht="62.25" customHeight="1">
      <c r="A348" s="49" t="s">
        <v>212</v>
      </c>
      <c r="B348" s="50" t="s">
        <v>138</v>
      </c>
      <c r="C348" s="51" t="s">
        <v>7</v>
      </c>
      <c r="D348" s="81">
        <f>D349+D353+D355</f>
        <v>16313.119999999999</v>
      </c>
      <c r="E348" s="81">
        <f>E349+E353+E355</f>
        <v>16683.43</v>
      </c>
      <c r="F348" s="48"/>
      <c r="G348" s="33"/>
      <c r="H348" s="3"/>
    </row>
    <row r="349" spans="1:8" ht="39.75" customHeight="1">
      <c r="A349" s="27" t="s">
        <v>15</v>
      </c>
      <c r="B349" s="41" t="s">
        <v>139</v>
      </c>
      <c r="C349" s="39" t="s">
        <v>7</v>
      </c>
      <c r="D349" s="82">
        <f>D350+D351+D352</f>
        <v>483.50000000000006</v>
      </c>
      <c r="E349" s="82">
        <f>E350+E351+E352</f>
        <v>483.50000000000006</v>
      </c>
      <c r="F349" s="48"/>
      <c r="G349" s="33"/>
      <c r="H349" s="3"/>
    </row>
    <row r="350" spans="1:8" ht="73.5" customHeight="1">
      <c r="A350" s="27" t="s">
        <v>17</v>
      </c>
      <c r="B350" s="41" t="s">
        <v>139</v>
      </c>
      <c r="C350" s="39">
        <v>100</v>
      </c>
      <c r="D350" s="82">
        <v>127.42</v>
      </c>
      <c r="E350" s="82">
        <v>127.42</v>
      </c>
      <c r="F350" s="48"/>
      <c r="G350" s="33"/>
      <c r="H350" s="3"/>
    </row>
    <row r="351" spans="1:8" ht="38.25" customHeight="1">
      <c r="A351" s="27" t="s">
        <v>9</v>
      </c>
      <c r="B351" s="41" t="s">
        <v>139</v>
      </c>
      <c r="C351" s="39">
        <v>200</v>
      </c>
      <c r="D351" s="82">
        <v>352.23</v>
      </c>
      <c r="E351" s="82">
        <v>352.23</v>
      </c>
      <c r="F351" s="48"/>
      <c r="G351" s="33"/>
      <c r="H351" s="3"/>
    </row>
    <row r="352" spans="1:8" ht="25.5" customHeight="1">
      <c r="A352" s="27" t="s">
        <v>11</v>
      </c>
      <c r="B352" s="41" t="s">
        <v>139</v>
      </c>
      <c r="C352" s="39">
        <v>800</v>
      </c>
      <c r="D352" s="82">
        <v>3.85</v>
      </c>
      <c r="E352" s="82">
        <v>3.85</v>
      </c>
      <c r="F352" s="48"/>
      <c r="G352" s="33"/>
      <c r="H352" s="3"/>
    </row>
    <row r="353" spans="1:8" ht="85.5" customHeight="1">
      <c r="A353" s="27" t="s">
        <v>17</v>
      </c>
      <c r="B353" s="41" t="s">
        <v>140</v>
      </c>
      <c r="C353" s="39" t="s">
        <v>7</v>
      </c>
      <c r="D353" s="82">
        <f>D354</f>
        <v>4119.8500000000004</v>
      </c>
      <c r="E353" s="82">
        <f>E354</f>
        <v>4483.3599999999997</v>
      </c>
      <c r="F353" s="48"/>
      <c r="G353" s="33"/>
      <c r="H353" s="3"/>
    </row>
    <row r="354" spans="1:8" ht="39.75" customHeight="1">
      <c r="A354" s="27" t="s">
        <v>27</v>
      </c>
      <c r="B354" s="41" t="s">
        <v>140</v>
      </c>
      <c r="C354" s="39">
        <v>100</v>
      </c>
      <c r="D354" s="82">
        <v>4119.8500000000004</v>
      </c>
      <c r="E354" s="82">
        <v>4483.3599999999997</v>
      </c>
      <c r="F354" s="48"/>
      <c r="G354" s="33"/>
      <c r="H354" s="3"/>
    </row>
    <row r="355" spans="1:8" ht="39.75" customHeight="1">
      <c r="A355" s="27" t="s">
        <v>72</v>
      </c>
      <c r="B355" s="41" t="s">
        <v>141</v>
      </c>
      <c r="C355" s="39" t="s">
        <v>7</v>
      </c>
      <c r="D355" s="82">
        <f>D356+D357+D358</f>
        <v>11709.769999999999</v>
      </c>
      <c r="E355" s="82">
        <f>E356+E357+E358</f>
        <v>11716.57</v>
      </c>
      <c r="F355" s="48"/>
      <c r="G355" s="33"/>
      <c r="H355" s="3"/>
    </row>
    <row r="356" spans="1:8" ht="91.5" customHeight="1">
      <c r="A356" s="27" t="s">
        <v>17</v>
      </c>
      <c r="B356" s="41" t="s">
        <v>141</v>
      </c>
      <c r="C356" s="39">
        <v>100</v>
      </c>
      <c r="D356" s="82">
        <v>9877.49</v>
      </c>
      <c r="E356" s="82">
        <v>9877.49</v>
      </c>
      <c r="F356" s="48"/>
      <c r="G356" s="33"/>
      <c r="H356" s="3"/>
    </row>
    <row r="357" spans="1:8" ht="44.25" customHeight="1">
      <c r="A357" s="27" t="s">
        <v>9</v>
      </c>
      <c r="B357" s="41" t="s">
        <v>141</v>
      </c>
      <c r="C357" s="39">
        <v>200</v>
      </c>
      <c r="D357" s="82">
        <v>1819.65</v>
      </c>
      <c r="E357" s="82">
        <v>1826.45</v>
      </c>
      <c r="F357" s="48"/>
      <c r="G357" s="33"/>
      <c r="H357" s="3"/>
    </row>
    <row r="358" spans="1:8" ht="24" customHeight="1">
      <c r="A358" s="27" t="s">
        <v>11</v>
      </c>
      <c r="B358" s="41" t="s">
        <v>141</v>
      </c>
      <c r="C358" s="39">
        <v>800</v>
      </c>
      <c r="D358" s="82">
        <v>12.63</v>
      </c>
      <c r="E358" s="82">
        <v>12.63</v>
      </c>
      <c r="F358" s="48"/>
      <c r="G358" s="33"/>
      <c r="H358" s="3"/>
    </row>
    <row r="359" spans="1:8" ht="39.75" customHeight="1">
      <c r="A359" s="49" t="s">
        <v>213</v>
      </c>
      <c r="B359" s="50" t="s">
        <v>142</v>
      </c>
      <c r="C359" s="39" t="s">
        <v>7</v>
      </c>
      <c r="D359" s="81">
        <f>D360+D362+D365+D368</f>
        <v>29635.95</v>
      </c>
      <c r="E359" s="81">
        <f>E360+E362+E365+E368</f>
        <v>29635.95</v>
      </c>
      <c r="F359" s="48"/>
      <c r="G359" s="33"/>
      <c r="H359" s="3"/>
    </row>
    <row r="360" spans="1:8" ht="39.75" customHeight="1">
      <c r="A360" s="27" t="s">
        <v>171</v>
      </c>
      <c r="B360" s="41" t="s">
        <v>295</v>
      </c>
      <c r="C360" s="39" t="s">
        <v>7</v>
      </c>
      <c r="D360" s="82">
        <f>D361</f>
        <v>12490</v>
      </c>
      <c r="E360" s="82">
        <f>E361</f>
        <v>12490</v>
      </c>
      <c r="F360" s="48"/>
      <c r="G360" s="33"/>
      <c r="H360" s="3"/>
    </row>
    <row r="361" spans="1:8" ht="24" customHeight="1">
      <c r="A361" s="27" t="s">
        <v>10</v>
      </c>
      <c r="B361" s="41" t="s">
        <v>295</v>
      </c>
      <c r="C361" s="39">
        <v>300</v>
      </c>
      <c r="D361" s="82">
        <v>12490</v>
      </c>
      <c r="E361" s="82">
        <v>12490</v>
      </c>
      <c r="F361" s="48"/>
      <c r="G361" s="33"/>
      <c r="H361" s="3"/>
    </row>
    <row r="362" spans="1:8" ht="61.5" customHeight="1">
      <c r="A362" s="27" t="s">
        <v>172</v>
      </c>
      <c r="B362" s="41" t="s">
        <v>296</v>
      </c>
      <c r="C362" s="39" t="s">
        <v>7</v>
      </c>
      <c r="D362" s="82">
        <f>D363+D364</f>
        <v>15236</v>
      </c>
      <c r="E362" s="82">
        <f>E363+E364</f>
        <v>15236</v>
      </c>
      <c r="F362" s="48"/>
      <c r="G362" s="33"/>
      <c r="H362" s="3"/>
    </row>
    <row r="363" spans="1:8" ht="39" customHeight="1">
      <c r="A363" s="27" t="s">
        <v>9</v>
      </c>
      <c r="B363" s="41" t="s">
        <v>296</v>
      </c>
      <c r="C363" s="39">
        <v>200</v>
      </c>
      <c r="D363" s="82"/>
      <c r="E363" s="82"/>
      <c r="F363" s="48"/>
      <c r="G363" s="33"/>
      <c r="H363" s="3"/>
    </row>
    <row r="364" spans="1:8" ht="24" customHeight="1">
      <c r="A364" s="27" t="s">
        <v>10</v>
      </c>
      <c r="B364" s="41" t="s">
        <v>296</v>
      </c>
      <c r="C364" s="39">
        <v>300</v>
      </c>
      <c r="D364" s="82">
        <v>15236</v>
      </c>
      <c r="E364" s="82">
        <v>15236</v>
      </c>
      <c r="F364" s="48"/>
      <c r="G364" s="33"/>
      <c r="H364" s="3"/>
    </row>
    <row r="365" spans="1:8" ht="39.75" customHeight="1">
      <c r="A365" s="27" t="s">
        <v>175</v>
      </c>
      <c r="B365" s="41" t="s">
        <v>143</v>
      </c>
      <c r="C365" s="39" t="s">
        <v>7</v>
      </c>
      <c r="D365" s="82">
        <f>D366+D367</f>
        <v>1459.9499999999998</v>
      </c>
      <c r="E365" s="82">
        <f>E366+E367</f>
        <v>1459.9499999999998</v>
      </c>
      <c r="F365" s="48"/>
      <c r="G365" s="33"/>
      <c r="H365" s="3"/>
    </row>
    <row r="366" spans="1:8" ht="81.75" customHeight="1">
      <c r="A366" s="27" t="s">
        <v>17</v>
      </c>
      <c r="B366" s="41" t="s">
        <v>143</v>
      </c>
      <c r="C366" s="39">
        <v>100</v>
      </c>
      <c r="D366" s="82">
        <v>1269.56</v>
      </c>
      <c r="E366" s="82">
        <v>1269.56</v>
      </c>
      <c r="F366" s="48"/>
      <c r="G366" s="33"/>
      <c r="H366" s="3"/>
    </row>
    <row r="367" spans="1:8" ht="36.75" customHeight="1">
      <c r="A367" s="27" t="s">
        <v>9</v>
      </c>
      <c r="B367" s="41" t="s">
        <v>143</v>
      </c>
      <c r="C367" s="39">
        <v>200</v>
      </c>
      <c r="D367" s="82">
        <v>190.39</v>
      </c>
      <c r="E367" s="82">
        <v>190.39</v>
      </c>
      <c r="F367" s="48"/>
      <c r="G367" s="33"/>
      <c r="H367" s="3"/>
    </row>
    <row r="368" spans="1:8" ht="29.25" customHeight="1">
      <c r="A368" s="27" t="s">
        <v>173</v>
      </c>
      <c r="B368" s="41" t="s">
        <v>174</v>
      </c>
      <c r="C368" s="39" t="s">
        <v>7</v>
      </c>
      <c r="D368" s="82">
        <f>D369</f>
        <v>450</v>
      </c>
      <c r="E368" s="82">
        <f>E369</f>
        <v>450</v>
      </c>
      <c r="F368" s="48"/>
      <c r="G368" s="33"/>
      <c r="H368" s="3"/>
    </row>
    <row r="369" spans="1:8" ht="24" customHeight="1">
      <c r="A369" s="27" t="s">
        <v>10</v>
      </c>
      <c r="B369" s="41" t="s">
        <v>174</v>
      </c>
      <c r="C369" s="39">
        <v>300</v>
      </c>
      <c r="D369" s="84">
        <v>450</v>
      </c>
      <c r="E369" s="82">
        <v>450</v>
      </c>
      <c r="F369" s="48"/>
      <c r="G369" s="33"/>
      <c r="H369" s="3"/>
    </row>
    <row r="370" spans="1:8" ht="108.75" customHeight="1">
      <c r="A370" s="49" t="s">
        <v>297</v>
      </c>
      <c r="B370" s="50" t="s">
        <v>298</v>
      </c>
      <c r="C370" s="51" t="s">
        <v>7</v>
      </c>
      <c r="D370" s="81">
        <f>D371</f>
        <v>10143.699999999999</v>
      </c>
      <c r="E370" s="81">
        <f>E371</f>
        <v>10966.1</v>
      </c>
      <c r="F370" s="48"/>
      <c r="G370" s="33"/>
      <c r="H370" s="3"/>
    </row>
    <row r="371" spans="1:8" ht="60.75" customHeight="1">
      <c r="A371" s="27" t="s">
        <v>299</v>
      </c>
      <c r="B371" s="41" t="s">
        <v>300</v>
      </c>
      <c r="C371" s="39" t="s">
        <v>7</v>
      </c>
      <c r="D371" s="82">
        <f>D372+D376</f>
        <v>10143.699999999999</v>
      </c>
      <c r="E371" s="82">
        <f>E372+E376</f>
        <v>10966.1</v>
      </c>
      <c r="F371" s="48"/>
      <c r="G371" s="33"/>
      <c r="H371" s="3"/>
    </row>
    <row r="372" spans="1:8" ht="39" customHeight="1">
      <c r="A372" s="27" t="s">
        <v>31</v>
      </c>
      <c r="B372" s="41" t="s">
        <v>301</v>
      </c>
      <c r="C372" s="39" t="s">
        <v>7</v>
      </c>
      <c r="D372" s="82">
        <f>D373+D374+D375</f>
        <v>822.98</v>
      </c>
      <c r="E372" s="82">
        <f>E373+E374+E375</f>
        <v>822.98</v>
      </c>
      <c r="F372" s="48"/>
      <c r="G372" s="33"/>
      <c r="H372" s="3"/>
    </row>
    <row r="373" spans="1:8" ht="87" customHeight="1">
      <c r="A373" s="27" t="s">
        <v>17</v>
      </c>
      <c r="B373" s="41" t="s">
        <v>301</v>
      </c>
      <c r="C373" s="39">
        <v>100</v>
      </c>
      <c r="D373" s="82">
        <v>362.56</v>
      </c>
      <c r="E373" s="82">
        <v>362.56</v>
      </c>
      <c r="F373" s="48"/>
      <c r="G373" s="33"/>
      <c r="H373" s="3"/>
    </row>
    <row r="374" spans="1:8" ht="42.75" customHeight="1">
      <c r="A374" s="27" t="s">
        <v>9</v>
      </c>
      <c r="B374" s="41" t="s">
        <v>301</v>
      </c>
      <c r="C374" s="39">
        <v>200</v>
      </c>
      <c r="D374" s="82">
        <v>456.81</v>
      </c>
      <c r="E374" s="82">
        <v>456.81</v>
      </c>
      <c r="F374" s="48"/>
      <c r="G374" s="33"/>
      <c r="H374" s="3"/>
    </row>
    <row r="375" spans="1:8" ht="24" customHeight="1">
      <c r="A375" s="27" t="s">
        <v>11</v>
      </c>
      <c r="B375" s="41" t="s">
        <v>301</v>
      </c>
      <c r="C375" s="39">
        <v>800</v>
      </c>
      <c r="D375" s="82">
        <v>3.61</v>
      </c>
      <c r="E375" s="82">
        <v>3.61</v>
      </c>
      <c r="F375" s="48"/>
      <c r="G375" s="33"/>
      <c r="H375" s="3"/>
    </row>
    <row r="376" spans="1:8" ht="42" customHeight="1">
      <c r="A376" s="5" t="s">
        <v>32</v>
      </c>
      <c r="B376" s="41" t="s">
        <v>302</v>
      </c>
      <c r="C376" s="39" t="s">
        <v>7</v>
      </c>
      <c r="D376" s="82">
        <f>D377</f>
        <v>9320.7199999999993</v>
      </c>
      <c r="E376" s="82">
        <f>E377</f>
        <v>10143.120000000001</v>
      </c>
      <c r="F376" s="48"/>
      <c r="G376" s="33"/>
      <c r="H376" s="3"/>
    </row>
    <row r="377" spans="1:8" ht="78.75" customHeight="1">
      <c r="A377" s="27" t="s">
        <v>17</v>
      </c>
      <c r="B377" s="41" t="s">
        <v>302</v>
      </c>
      <c r="C377" s="39">
        <v>100</v>
      </c>
      <c r="D377" s="82">
        <v>9320.7199999999993</v>
      </c>
      <c r="E377" s="82">
        <v>10143.120000000001</v>
      </c>
      <c r="F377" s="48"/>
      <c r="G377" s="33"/>
      <c r="H377" s="3"/>
    </row>
    <row r="378" spans="1:8" ht="60.75" customHeight="1">
      <c r="A378" s="49" t="s">
        <v>341</v>
      </c>
      <c r="B378" s="41"/>
      <c r="C378" s="39"/>
      <c r="D378" s="82"/>
      <c r="E378" s="82"/>
      <c r="F378" s="48"/>
      <c r="G378" s="33"/>
      <c r="H378" s="3"/>
    </row>
    <row r="379" spans="1:8" ht="42.75" customHeight="1">
      <c r="A379" s="59" t="s">
        <v>38</v>
      </c>
      <c r="B379" s="50" t="s">
        <v>84</v>
      </c>
      <c r="C379" s="51" t="s">
        <v>7</v>
      </c>
      <c r="D379" s="81">
        <f>D380+D385+D392</f>
        <v>5321.78</v>
      </c>
      <c r="E379" s="81">
        <f>E380+E385+E392</f>
        <v>5690.59</v>
      </c>
      <c r="F379" s="15" t="e">
        <f>F380+F385</f>
        <v>#REF!</v>
      </c>
      <c r="G379" s="15">
        <f>G380+G385</f>
        <v>2451.08</v>
      </c>
      <c r="H379" s="3"/>
    </row>
    <row r="380" spans="1:8" ht="18.75">
      <c r="A380" s="23" t="s">
        <v>82</v>
      </c>
      <c r="B380" s="41" t="s">
        <v>83</v>
      </c>
      <c r="C380" s="39" t="s">
        <v>7</v>
      </c>
      <c r="D380" s="82">
        <f>D381+D383</f>
        <v>1177.0999999999999</v>
      </c>
      <c r="E380" s="82">
        <f>E381+E383</f>
        <v>1263.8</v>
      </c>
      <c r="F380" s="15" t="e">
        <f>F381+F383+#REF!</f>
        <v>#REF!</v>
      </c>
      <c r="G380" s="15">
        <v>1415.6000000000001</v>
      </c>
      <c r="H380" s="3"/>
    </row>
    <row r="381" spans="1:8" ht="37.5">
      <c r="A381" s="27" t="s">
        <v>31</v>
      </c>
      <c r="B381" s="41" t="s">
        <v>85</v>
      </c>
      <c r="C381" s="39" t="s">
        <v>7</v>
      </c>
      <c r="D381" s="82">
        <f>D382</f>
        <v>41.56</v>
      </c>
      <c r="E381" s="82">
        <f>E382</f>
        <v>41.56</v>
      </c>
      <c r="F381" s="15">
        <v>294.18</v>
      </c>
      <c r="G381" s="15">
        <v>58.940000000000005</v>
      </c>
      <c r="H381" s="3"/>
    </row>
    <row r="382" spans="1:8" ht="80.25" customHeight="1">
      <c r="A382" s="5" t="s">
        <v>8</v>
      </c>
      <c r="B382" s="41" t="s">
        <v>85</v>
      </c>
      <c r="C382" s="39" t="s">
        <v>2</v>
      </c>
      <c r="D382" s="40">
        <v>41.56</v>
      </c>
      <c r="E382" s="40">
        <v>41.56</v>
      </c>
      <c r="F382" s="15">
        <v>58.17</v>
      </c>
      <c r="G382" s="15">
        <v>58.17</v>
      </c>
      <c r="H382" s="3"/>
    </row>
    <row r="383" spans="1:8" ht="37.5">
      <c r="A383" s="5" t="s">
        <v>32</v>
      </c>
      <c r="B383" s="41" t="s">
        <v>86</v>
      </c>
      <c r="C383" s="39" t="s">
        <v>7</v>
      </c>
      <c r="D383" s="40">
        <f>D384</f>
        <v>1135.54</v>
      </c>
      <c r="E383" s="40">
        <v>1222.24</v>
      </c>
      <c r="F383" s="15">
        <v>1356.66</v>
      </c>
      <c r="G383" s="15">
        <v>1356.66</v>
      </c>
      <c r="H383" s="3"/>
    </row>
    <row r="384" spans="1:8" ht="75">
      <c r="A384" s="5" t="s">
        <v>8</v>
      </c>
      <c r="B384" s="41" t="s">
        <v>86</v>
      </c>
      <c r="C384" s="39" t="s">
        <v>2</v>
      </c>
      <c r="D384" s="40">
        <v>1135.54</v>
      </c>
      <c r="E384" s="40">
        <v>1135.54</v>
      </c>
      <c r="F384" s="15">
        <v>1356.66</v>
      </c>
      <c r="G384" s="15">
        <v>1356.66</v>
      </c>
      <c r="H384" s="3"/>
    </row>
    <row r="385" spans="1:8" ht="60" customHeight="1">
      <c r="A385" s="23" t="s">
        <v>44</v>
      </c>
      <c r="B385" s="41" t="s">
        <v>87</v>
      </c>
      <c r="C385" s="39" t="s">
        <v>7</v>
      </c>
      <c r="D385" s="40">
        <f>D386+D390</f>
        <v>2816.19</v>
      </c>
      <c r="E385" s="40">
        <f>E386+E390</f>
        <v>2995.6099999999997</v>
      </c>
      <c r="F385" s="15">
        <f>F386+F390</f>
        <v>1095.71</v>
      </c>
      <c r="G385" s="15">
        <f>G386+G390</f>
        <v>1035.48</v>
      </c>
      <c r="H385" s="3"/>
    </row>
    <row r="386" spans="1:8" ht="40.5" customHeight="1">
      <c r="A386" s="27" t="s">
        <v>15</v>
      </c>
      <c r="B386" s="41" t="s">
        <v>88</v>
      </c>
      <c r="C386" s="39" t="s">
        <v>7</v>
      </c>
      <c r="D386" s="40">
        <f>D387+D388+D389</f>
        <v>500.65999999999997</v>
      </c>
      <c r="E386" s="40">
        <f>E387+E388+E389</f>
        <v>500.65999999999997</v>
      </c>
      <c r="F386" s="15">
        <f>F387+F388</f>
        <v>118.4</v>
      </c>
      <c r="G386" s="15">
        <f>G387+G388</f>
        <v>58.17</v>
      </c>
      <c r="H386" s="3"/>
    </row>
    <row r="387" spans="1:8" ht="83.25" customHeight="1">
      <c r="A387" s="5" t="s">
        <v>8</v>
      </c>
      <c r="B387" s="41" t="s">
        <v>88</v>
      </c>
      <c r="C387" s="39">
        <v>100</v>
      </c>
      <c r="D387" s="40">
        <v>58.22</v>
      </c>
      <c r="E387" s="40">
        <v>58.22</v>
      </c>
      <c r="F387" s="15">
        <v>58.17</v>
      </c>
      <c r="G387" s="15">
        <v>58.17</v>
      </c>
      <c r="H387" s="3"/>
    </row>
    <row r="388" spans="1:8" ht="41.25" customHeight="1">
      <c r="A388" s="5" t="s">
        <v>9</v>
      </c>
      <c r="B388" s="41" t="s">
        <v>88</v>
      </c>
      <c r="C388" s="39">
        <v>200</v>
      </c>
      <c r="D388" s="40">
        <v>439.44</v>
      </c>
      <c r="E388" s="40">
        <v>439.44</v>
      </c>
      <c r="F388" s="15">
        <v>60.23</v>
      </c>
      <c r="G388" s="31">
        <v>0</v>
      </c>
      <c r="H388" s="3"/>
    </row>
    <row r="389" spans="1:8" ht="21" customHeight="1">
      <c r="A389" s="5" t="s">
        <v>11</v>
      </c>
      <c r="B389" s="41" t="s">
        <v>88</v>
      </c>
      <c r="C389" s="39">
        <v>800</v>
      </c>
      <c r="D389" s="40">
        <v>3</v>
      </c>
      <c r="E389" s="40">
        <v>3</v>
      </c>
      <c r="F389" s="15"/>
      <c r="G389" s="31"/>
      <c r="H389" s="3"/>
    </row>
    <row r="390" spans="1:8" ht="36.75" customHeight="1">
      <c r="A390" s="27" t="s">
        <v>16</v>
      </c>
      <c r="B390" s="41" t="s">
        <v>89</v>
      </c>
      <c r="C390" s="39" t="s">
        <v>7</v>
      </c>
      <c r="D390" s="40">
        <f>D391</f>
        <v>2315.5300000000002</v>
      </c>
      <c r="E390" s="40">
        <f>E391</f>
        <v>2494.9499999999998</v>
      </c>
      <c r="F390" s="15">
        <f>F391</f>
        <v>977.31</v>
      </c>
      <c r="G390" s="15">
        <f>G391</f>
        <v>977.31</v>
      </c>
      <c r="H390" s="3"/>
    </row>
    <row r="391" spans="1:8" ht="81.75" customHeight="1">
      <c r="A391" s="5" t="s">
        <v>8</v>
      </c>
      <c r="B391" s="41" t="s">
        <v>89</v>
      </c>
      <c r="C391" s="39">
        <v>100</v>
      </c>
      <c r="D391" s="40">
        <v>2315.5300000000002</v>
      </c>
      <c r="E391" s="40">
        <v>2494.9499999999998</v>
      </c>
      <c r="F391" s="15">
        <v>977.31</v>
      </c>
      <c r="G391" s="15">
        <v>977.31</v>
      </c>
      <c r="H391" s="3"/>
    </row>
    <row r="392" spans="1:8" ht="45.75" customHeight="1">
      <c r="A392" s="5" t="s">
        <v>40</v>
      </c>
      <c r="B392" s="41" t="s">
        <v>90</v>
      </c>
      <c r="C392" s="39" t="s">
        <v>7</v>
      </c>
      <c r="D392" s="40">
        <f>D393+D396</f>
        <v>1328.49</v>
      </c>
      <c r="E392" s="40">
        <f>E393+E396</f>
        <v>1431.18</v>
      </c>
      <c r="F392" s="15"/>
      <c r="G392" s="15"/>
      <c r="H392" s="3"/>
    </row>
    <row r="393" spans="1:8" ht="43.5" customHeight="1">
      <c r="A393" s="27" t="s">
        <v>15</v>
      </c>
      <c r="B393" s="41" t="s">
        <v>91</v>
      </c>
      <c r="C393" s="39" t="s">
        <v>7</v>
      </c>
      <c r="D393" s="40">
        <f>D394+D395</f>
        <v>164.67000000000002</v>
      </c>
      <c r="E393" s="40">
        <f>E394+E395</f>
        <v>164.67000000000002</v>
      </c>
      <c r="F393" s="15"/>
      <c r="G393" s="15"/>
      <c r="H393" s="3"/>
    </row>
    <row r="394" spans="1:8" ht="88.5" customHeight="1">
      <c r="A394" s="5" t="s">
        <v>8</v>
      </c>
      <c r="B394" s="41" t="s">
        <v>91</v>
      </c>
      <c r="C394" s="39">
        <v>100</v>
      </c>
      <c r="D394" s="40">
        <v>58.17</v>
      </c>
      <c r="E394" s="40">
        <v>58.17</v>
      </c>
      <c r="F394" s="15"/>
      <c r="G394" s="15"/>
      <c r="H394" s="3"/>
    </row>
    <row r="395" spans="1:8" ht="42.75" customHeight="1">
      <c r="A395" s="5" t="s">
        <v>9</v>
      </c>
      <c r="B395" s="41" t="s">
        <v>91</v>
      </c>
      <c r="C395" s="39">
        <v>200</v>
      </c>
      <c r="D395" s="40">
        <v>106.5</v>
      </c>
      <c r="E395" s="40">
        <v>106.5</v>
      </c>
      <c r="F395" s="15"/>
      <c r="G395" s="15"/>
      <c r="H395" s="3"/>
    </row>
    <row r="396" spans="1:8" ht="36" customHeight="1">
      <c r="A396" s="27" t="s">
        <v>16</v>
      </c>
      <c r="B396" s="41" t="s">
        <v>92</v>
      </c>
      <c r="C396" s="39" t="s">
        <v>7</v>
      </c>
      <c r="D396" s="40">
        <f>D397</f>
        <v>1163.82</v>
      </c>
      <c r="E396" s="40">
        <f>E397</f>
        <v>1266.51</v>
      </c>
      <c r="F396" s="15"/>
      <c r="G396" s="15"/>
      <c r="H396" s="3"/>
    </row>
    <row r="397" spans="1:8" ht="88.5" customHeight="1">
      <c r="A397" s="5" t="s">
        <v>8</v>
      </c>
      <c r="B397" s="41" t="s">
        <v>92</v>
      </c>
      <c r="C397" s="39">
        <v>100</v>
      </c>
      <c r="D397" s="40">
        <v>1163.82</v>
      </c>
      <c r="E397" s="40">
        <v>1266.51</v>
      </c>
      <c r="F397" s="15"/>
      <c r="G397" s="15"/>
      <c r="H397" s="3"/>
    </row>
    <row r="398" spans="1:8" ht="37.5" customHeight="1">
      <c r="A398" s="59" t="s">
        <v>41</v>
      </c>
      <c r="B398" s="50" t="s">
        <v>93</v>
      </c>
      <c r="C398" s="51" t="s">
        <v>7</v>
      </c>
      <c r="D398" s="52">
        <f>D399+D404+D416+D419+D422</f>
        <v>98760.89</v>
      </c>
      <c r="E398" s="52">
        <f>E399+E404+E416+E419+E422</f>
        <v>104499.4</v>
      </c>
      <c r="F398" s="33" t="e">
        <f>F399+F404+F443</f>
        <v>#REF!</v>
      </c>
      <c r="G398" s="33" t="e">
        <f>G399+G404+G443</f>
        <v>#REF!</v>
      </c>
      <c r="H398" s="3"/>
    </row>
    <row r="399" spans="1:8" ht="18.75">
      <c r="A399" s="69" t="s">
        <v>310</v>
      </c>
      <c r="B399" s="41" t="s">
        <v>94</v>
      </c>
      <c r="C399" s="39" t="s">
        <v>7</v>
      </c>
      <c r="D399" s="85">
        <f>D400+D402</f>
        <v>1420.11</v>
      </c>
      <c r="E399" s="85">
        <f>E400+E402</f>
        <v>1420.11</v>
      </c>
      <c r="F399" s="33" t="e">
        <f>#REF!+F402</f>
        <v>#REF!</v>
      </c>
      <c r="G399" s="33" t="e">
        <f>#REF!+G402</f>
        <v>#REF!</v>
      </c>
      <c r="H399" s="3"/>
    </row>
    <row r="400" spans="1:8" ht="37.5">
      <c r="A400" s="23" t="s">
        <v>15</v>
      </c>
      <c r="B400" s="41" t="s">
        <v>95</v>
      </c>
      <c r="C400" s="39" t="s">
        <v>7</v>
      </c>
      <c r="D400" s="82">
        <f>D401</f>
        <v>41.56</v>
      </c>
      <c r="E400" s="82">
        <f>E401</f>
        <v>41.56</v>
      </c>
      <c r="F400" s="33"/>
      <c r="G400" s="33"/>
      <c r="H400" s="3"/>
    </row>
    <row r="401" spans="1:8" ht="75">
      <c r="A401" s="5" t="s">
        <v>8</v>
      </c>
      <c r="B401" s="41" t="s">
        <v>95</v>
      </c>
      <c r="C401" s="39">
        <v>100</v>
      </c>
      <c r="D401" s="82">
        <v>41.56</v>
      </c>
      <c r="E401" s="82">
        <v>41.56</v>
      </c>
      <c r="F401" s="33"/>
      <c r="G401" s="33"/>
      <c r="H401" s="3"/>
    </row>
    <row r="402" spans="1:8" ht="36" customHeight="1">
      <c r="A402" s="27" t="s">
        <v>16</v>
      </c>
      <c r="B402" s="41" t="s">
        <v>96</v>
      </c>
      <c r="C402" s="39" t="s">
        <v>7</v>
      </c>
      <c r="D402" s="82">
        <f>D403</f>
        <v>1378.55</v>
      </c>
      <c r="E402" s="82">
        <f>E403</f>
        <v>1378.55</v>
      </c>
      <c r="F402" s="15">
        <f>F403</f>
        <v>991.48</v>
      </c>
      <c r="G402" s="15">
        <f>G403</f>
        <v>991.48</v>
      </c>
      <c r="H402" s="3"/>
    </row>
    <row r="403" spans="1:8" ht="81" customHeight="1">
      <c r="A403" s="5" t="s">
        <v>8</v>
      </c>
      <c r="B403" s="41" t="s">
        <v>96</v>
      </c>
      <c r="C403" s="39">
        <v>100</v>
      </c>
      <c r="D403" s="82">
        <v>1378.55</v>
      </c>
      <c r="E403" s="82">
        <v>1378.55</v>
      </c>
      <c r="F403" s="15">
        <v>991.48</v>
      </c>
      <c r="G403" s="15">
        <v>991.48</v>
      </c>
      <c r="H403" s="3"/>
    </row>
    <row r="404" spans="1:8" ht="43.5" customHeight="1">
      <c r="A404" s="22" t="s">
        <v>45</v>
      </c>
      <c r="B404" s="41" t="s">
        <v>97</v>
      </c>
      <c r="C404" s="39" t="s">
        <v>7</v>
      </c>
      <c r="D404" s="82">
        <f>D405+D409+D411+D414</f>
        <v>69815.960000000006</v>
      </c>
      <c r="E404" s="82">
        <f>E405+E409+E411+E414</f>
        <v>75458.600000000006</v>
      </c>
      <c r="F404" s="33" t="e">
        <f>F405+F409+F411+#REF!+#REF!+F417+F419+F422+#REF!+#REF!+F425</f>
        <v>#REF!</v>
      </c>
      <c r="G404" s="33" t="e">
        <f>G405+G409+G411+#REF!+#REF!+G417+G419+G422+#REF!+#REF!+G425</f>
        <v>#REF!</v>
      </c>
      <c r="H404" s="3"/>
    </row>
    <row r="405" spans="1:8" ht="39.75" customHeight="1">
      <c r="A405" s="27" t="s">
        <v>15</v>
      </c>
      <c r="B405" s="41" t="s">
        <v>98</v>
      </c>
      <c r="C405" s="39" t="s">
        <v>7</v>
      </c>
      <c r="D405" s="82">
        <f>D406+D407+D408</f>
        <v>7894.7699999999995</v>
      </c>
      <c r="E405" s="82">
        <f>E406+E407+E408</f>
        <v>7894.7699999999995</v>
      </c>
      <c r="F405" s="15">
        <f>F406+F407+F408</f>
        <v>7308.61</v>
      </c>
      <c r="G405" s="15">
        <f>G406+G407+G408</f>
        <v>7803.07</v>
      </c>
      <c r="H405" s="3"/>
    </row>
    <row r="406" spans="1:8" ht="87" customHeight="1">
      <c r="A406" s="27" t="s">
        <v>17</v>
      </c>
      <c r="B406" s="41" t="s">
        <v>98</v>
      </c>
      <c r="C406" s="39">
        <v>100</v>
      </c>
      <c r="D406" s="40">
        <v>2007.08</v>
      </c>
      <c r="E406" s="40">
        <v>2007.08</v>
      </c>
      <c r="F406" s="15">
        <v>726.03</v>
      </c>
      <c r="G406" s="15">
        <v>726.03</v>
      </c>
      <c r="H406" s="3"/>
    </row>
    <row r="407" spans="1:8" ht="42" customHeight="1">
      <c r="A407" s="27" t="s">
        <v>9</v>
      </c>
      <c r="B407" s="41" t="s">
        <v>98</v>
      </c>
      <c r="C407" s="39">
        <v>200</v>
      </c>
      <c r="D407" s="40">
        <v>5203.29</v>
      </c>
      <c r="E407" s="40">
        <v>5203.29</v>
      </c>
      <c r="F407" s="15">
        <v>6159.58</v>
      </c>
      <c r="G407" s="15">
        <v>6654.04</v>
      </c>
      <c r="H407" s="3"/>
    </row>
    <row r="408" spans="1:8" ht="18.75">
      <c r="A408" s="27" t="s">
        <v>11</v>
      </c>
      <c r="B408" s="41" t="s">
        <v>98</v>
      </c>
      <c r="C408" s="39">
        <v>800</v>
      </c>
      <c r="D408" s="40">
        <v>684.4</v>
      </c>
      <c r="E408" s="40">
        <v>684.4</v>
      </c>
      <c r="F408" s="15">
        <v>423</v>
      </c>
      <c r="G408" s="15">
        <v>423</v>
      </c>
      <c r="H408" s="3"/>
    </row>
    <row r="409" spans="1:8" ht="37.5">
      <c r="A409" s="27" t="s">
        <v>16</v>
      </c>
      <c r="B409" s="41" t="s">
        <v>99</v>
      </c>
      <c r="C409" s="39" t="s">
        <v>7</v>
      </c>
      <c r="D409" s="40">
        <f>D410</f>
        <v>61300.78</v>
      </c>
      <c r="E409" s="40">
        <f>E410</f>
        <v>66943.42</v>
      </c>
      <c r="F409" s="15">
        <f>F410</f>
        <v>13814.35</v>
      </c>
      <c r="G409" s="15">
        <f>G410</f>
        <v>13814.35</v>
      </c>
      <c r="H409" s="3"/>
    </row>
    <row r="410" spans="1:8" ht="77.25" customHeight="1">
      <c r="A410" s="5" t="s">
        <v>8</v>
      </c>
      <c r="B410" s="41" t="s">
        <v>99</v>
      </c>
      <c r="C410" s="39">
        <v>100</v>
      </c>
      <c r="D410" s="40">
        <v>61300.78</v>
      </c>
      <c r="E410" s="40">
        <v>66943.42</v>
      </c>
      <c r="F410" s="15">
        <v>13814.35</v>
      </c>
      <c r="G410" s="15">
        <v>13814.35</v>
      </c>
      <c r="H410" s="3"/>
    </row>
    <row r="411" spans="1:8" ht="40.5" customHeight="1">
      <c r="A411" s="27" t="s">
        <v>24</v>
      </c>
      <c r="B411" s="41" t="s">
        <v>100</v>
      </c>
      <c r="C411" s="39" t="s">
        <v>7</v>
      </c>
      <c r="D411" s="40">
        <f>D412+D413</f>
        <v>580.31000000000006</v>
      </c>
      <c r="E411" s="40">
        <f>E412+E413</f>
        <v>580.31000000000006</v>
      </c>
      <c r="F411" s="15">
        <f>F415</f>
        <v>200</v>
      </c>
      <c r="G411" s="15">
        <f>G415</f>
        <v>200</v>
      </c>
      <c r="H411" s="3"/>
    </row>
    <row r="412" spans="1:8" ht="87" customHeight="1">
      <c r="A412" s="5" t="s">
        <v>8</v>
      </c>
      <c r="B412" s="41" t="s">
        <v>100</v>
      </c>
      <c r="C412" s="39">
        <v>100</v>
      </c>
      <c r="D412" s="40">
        <v>479.05</v>
      </c>
      <c r="E412" s="40">
        <v>479.05</v>
      </c>
      <c r="F412" s="15"/>
      <c r="G412" s="15"/>
      <c r="H412" s="3"/>
    </row>
    <row r="413" spans="1:8" ht="41.25" customHeight="1">
      <c r="A413" s="5" t="s">
        <v>9</v>
      </c>
      <c r="B413" s="41" t="s">
        <v>100</v>
      </c>
      <c r="C413" s="39">
        <v>200</v>
      </c>
      <c r="D413" s="40">
        <v>101.26</v>
      </c>
      <c r="E413" s="40">
        <v>101.26</v>
      </c>
      <c r="F413" s="15"/>
      <c r="G413" s="15"/>
      <c r="H413" s="3"/>
    </row>
    <row r="414" spans="1:8" ht="41.25" customHeight="1">
      <c r="A414" s="66" t="s">
        <v>182</v>
      </c>
      <c r="B414" s="41" t="s">
        <v>101</v>
      </c>
      <c r="C414" s="39" t="s">
        <v>7</v>
      </c>
      <c r="D414" s="40">
        <f>D415</f>
        <v>40.1</v>
      </c>
      <c r="E414" s="40">
        <f>E415</f>
        <v>40.1</v>
      </c>
      <c r="F414" s="15"/>
      <c r="G414" s="15"/>
      <c r="H414" s="3"/>
    </row>
    <row r="415" spans="1:8" ht="40.5" customHeight="1">
      <c r="A415" s="27" t="s">
        <v>9</v>
      </c>
      <c r="B415" s="41" t="s">
        <v>101</v>
      </c>
      <c r="C415" s="39">
        <v>200</v>
      </c>
      <c r="D415" s="40">
        <v>40.1</v>
      </c>
      <c r="E415" s="40">
        <v>40.1</v>
      </c>
      <c r="F415" s="15">
        <v>200</v>
      </c>
      <c r="G415" s="15">
        <v>200</v>
      </c>
      <c r="H415" s="3"/>
    </row>
    <row r="416" spans="1:8" ht="40.5" customHeight="1">
      <c r="A416" s="27" t="s">
        <v>33</v>
      </c>
      <c r="B416" s="41" t="s">
        <v>102</v>
      </c>
      <c r="C416" s="39" t="s">
        <v>7</v>
      </c>
      <c r="D416" s="40">
        <f>D417</f>
        <v>26.26</v>
      </c>
      <c r="E416" s="40">
        <f>E417</f>
        <v>27.54</v>
      </c>
      <c r="F416" s="15"/>
      <c r="G416" s="15"/>
      <c r="H416" s="3"/>
    </row>
    <row r="417" spans="1:8" ht="59.25" customHeight="1">
      <c r="A417" s="27" t="s">
        <v>192</v>
      </c>
      <c r="B417" s="41" t="s">
        <v>103</v>
      </c>
      <c r="C417" s="39" t="s">
        <v>7</v>
      </c>
      <c r="D417" s="40">
        <f>D418</f>
        <v>26.26</v>
      </c>
      <c r="E417" s="40">
        <f>E418</f>
        <v>27.54</v>
      </c>
      <c r="F417" s="15">
        <f>F418</f>
        <v>0.98</v>
      </c>
      <c r="G417" s="15">
        <f>G418</f>
        <v>67.88</v>
      </c>
      <c r="H417" s="3"/>
    </row>
    <row r="418" spans="1:8" ht="41.25" customHeight="1">
      <c r="A418" s="27" t="s">
        <v>9</v>
      </c>
      <c r="B418" s="41" t="s">
        <v>103</v>
      </c>
      <c r="C418" s="39">
        <v>200</v>
      </c>
      <c r="D418" s="85">
        <v>26.26</v>
      </c>
      <c r="E418" s="40">
        <v>27.54</v>
      </c>
      <c r="F418" s="15">
        <v>0.98</v>
      </c>
      <c r="G418" s="15">
        <v>67.88</v>
      </c>
      <c r="H418" s="3"/>
    </row>
    <row r="419" spans="1:8" ht="18.75">
      <c r="A419" s="32" t="s">
        <v>39</v>
      </c>
      <c r="B419" s="41" t="s">
        <v>104</v>
      </c>
      <c r="C419" s="39" t="s">
        <v>7</v>
      </c>
      <c r="D419" s="40">
        <f>D420</f>
        <v>375</v>
      </c>
      <c r="E419" s="40">
        <f>E420</f>
        <v>375</v>
      </c>
      <c r="F419" s="15">
        <f>F420+F421</f>
        <v>380.45000000000005</v>
      </c>
      <c r="G419" s="15">
        <f>G420+G421</f>
        <v>380.45000000000005</v>
      </c>
      <c r="H419" s="3"/>
    </row>
    <row r="420" spans="1:8" ht="24" customHeight="1">
      <c r="A420" s="27" t="s">
        <v>21</v>
      </c>
      <c r="B420" s="41" t="s">
        <v>105</v>
      </c>
      <c r="C420" s="39" t="s">
        <v>7</v>
      </c>
      <c r="D420" s="40">
        <f>D421</f>
        <v>375</v>
      </c>
      <c r="E420" s="40">
        <f>E421</f>
        <v>375</v>
      </c>
      <c r="F420" s="15">
        <v>303.92</v>
      </c>
      <c r="G420" s="15">
        <v>303.92</v>
      </c>
      <c r="H420" s="3"/>
    </row>
    <row r="421" spans="1:8" ht="21" customHeight="1">
      <c r="A421" s="27" t="s">
        <v>11</v>
      </c>
      <c r="B421" s="41" t="s">
        <v>105</v>
      </c>
      <c r="C421" s="39">
        <v>800</v>
      </c>
      <c r="D421" s="40">
        <v>375</v>
      </c>
      <c r="E421" s="40">
        <v>375</v>
      </c>
      <c r="F421" s="15">
        <v>76.53</v>
      </c>
      <c r="G421" s="15">
        <v>76.53</v>
      </c>
      <c r="H421" s="3"/>
    </row>
    <row r="422" spans="1:8" ht="41.25" customHeight="1">
      <c r="A422" s="27" t="s">
        <v>36</v>
      </c>
      <c r="B422" s="41" t="s">
        <v>106</v>
      </c>
      <c r="C422" s="39" t="s">
        <v>7</v>
      </c>
      <c r="D422" s="40">
        <f>D423+D425+D427+D431+D433+D437+D439+D441+D443+D446+D449</f>
        <v>27123.56</v>
      </c>
      <c r="E422" s="40">
        <f>E423+E425+E427+E431+E433+E437+E439+E441+E443+E446+E449</f>
        <v>27218.15</v>
      </c>
      <c r="F422" s="15" t="e">
        <f>#REF!</f>
        <v>#REF!</v>
      </c>
      <c r="G422" s="15" t="e">
        <f>#REF!</f>
        <v>#REF!</v>
      </c>
      <c r="H422" s="3"/>
    </row>
    <row r="423" spans="1:8" ht="39" customHeight="1">
      <c r="A423" s="76" t="s">
        <v>15</v>
      </c>
      <c r="B423" s="41" t="s">
        <v>331</v>
      </c>
      <c r="C423" s="39" t="s">
        <v>7</v>
      </c>
      <c r="D423" s="40">
        <f>D424</f>
        <v>6</v>
      </c>
      <c r="E423" s="40">
        <f>E424</f>
        <v>6</v>
      </c>
      <c r="F423" s="15"/>
      <c r="G423" s="15"/>
      <c r="H423" s="3"/>
    </row>
    <row r="424" spans="1:8" ht="39.75" customHeight="1">
      <c r="A424" s="27" t="s">
        <v>9</v>
      </c>
      <c r="B424" s="41" t="s">
        <v>331</v>
      </c>
      <c r="C424" s="39">
        <v>200</v>
      </c>
      <c r="D424" s="40">
        <v>6</v>
      </c>
      <c r="E424" s="40">
        <v>6</v>
      </c>
      <c r="F424" s="15"/>
      <c r="G424" s="15"/>
      <c r="H424" s="3"/>
    </row>
    <row r="425" spans="1:8" ht="18.75">
      <c r="A425" s="27" t="s">
        <v>34</v>
      </c>
      <c r="B425" s="41" t="s">
        <v>107</v>
      </c>
      <c r="C425" s="39" t="s">
        <v>7</v>
      </c>
      <c r="D425" s="40">
        <f>D426</f>
        <v>357.75</v>
      </c>
      <c r="E425" s="40">
        <f>E426</f>
        <v>357.75</v>
      </c>
      <c r="F425" s="15" t="e">
        <f>F426+#REF!</f>
        <v>#REF!</v>
      </c>
      <c r="G425" s="15" t="e">
        <f>G426+#REF!</f>
        <v>#REF!</v>
      </c>
      <c r="H425" s="3"/>
    </row>
    <row r="426" spans="1:8" ht="56.25" customHeight="1">
      <c r="A426" s="27" t="s">
        <v>17</v>
      </c>
      <c r="B426" s="41" t="s">
        <v>107</v>
      </c>
      <c r="C426" s="39">
        <v>100</v>
      </c>
      <c r="D426" s="85">
        <v>357.75</v>
      </c>
      <c r="E426" s="40">
        <v>357.75</v>
      </c>
      <c r="F426" s="15">
        <v>514.79</v>
      </c>
      <c r="G426" s="15">
        <v>514.79</v>
      </c>
      <c r="H426" s="3"/>
    </row>
    <row r="427" spans="1:8" ht="40.5" customHeight="1">
      <c r="A427" s="27" t="s">
        <v>303</v>
      </c>
      <c r="B427" s="41" t="s">
        <v>304</v>
      </c>
      <c r="C427" s="39"/>
      <c r="D427" s="40">
        <f>D428+D429+D430</f>
        <v>14369.220000000001</v>
      </c>
      <c r="E427" s="40">
        <f>E428+E429+E430</f>
        <v>14375.970000000001</v>
      </c>
      <c r="F427" s="15"/>
      <c r="G427" s="15"/>
      <c r="H427" s="3"/>
    </row>
    <row r="428" spans="1:8" ht="84" customHeight="1">
      <c r="A428" s="27" t="s">
        <v>17</v>
      </c>
      <c r="B428" s="41" t="s">
        <v>304</v>
      </c>
      <c r="C428" s="39">
        <v>100</v>
      </c>
      <c r="D428" s="84">
        <v>12370.29</v>
      </c>
      <c r="E428" s="84">
        <v>12370.29</v>
      </c>
      <c r="F428" s="15"/>
      <c r="G428" s="15"/>
      <c r="H428" s="3"/>
    </row>
    <row r="429" spans="1:8" ht="40.5" customHeight="1">
      <c r="A429" s="27" t="s">
        <v>9</v>
      </c>
      <c r="B429" s="41" t="s">
        <v>304</v>
      </c>
      <c r="C429" s="39">
        <v>200</v>
      </c>
      <c r="D429" s="84">
        <v>1974.73</v>
      </c>
      <c r="E429" s="84">
        <v>1981.48</v>
      </c>
      <c r="F429" s="15"/>
      <c r="G429" s="15"/>
      <c r="H429" s="3"/>
    </row>
    <row r="430" spans="1:8" ht="29.25" customHeight="1">
      <c r="A430" s="27" t="s">
        <v>11</v>
      </c>
      <c r="B430" s="41" t="s">
        <v>304</v>
      </c>
      <c r="C430" s="39">
        <v>800</v>
      </c>
      <c r="D430" s="84">
        <v>24.2</v>
      </c>
      <c r="E430" s="84">
        <v>24.2</v>
      </c>
      <c r="F430" s="15"/>
      <c r="G430" s="15"/>
      <c r="H430" s="3"/>
    </row>
    <row r="431" spans="1:8" ht="29.25" customHeight="1">
      <c r="A431" s="99" t="s">
        <v>391</v>
      </c>
      <c r="B431" s="41" t="s">
        <v>428</v>
      </c>
      <c r="C431" s="39" t="s">
        <v>7</v>
      </c>
      <c r="D431" s="84">
        <f>D432</f>
        <v>30</v>
      </c>
      <c r="E431" s="84">
        <f>E432</f>
        <v>30</v>
      </c>
      <c r="F431" s="15"/>
      <c r="G431" s="15"/>
      <c r="H431" s="3"/>
    </row>
    <row r="432" spans="1:8" ht="37.5" customHeight="1">
      <c r="A432" s="91" t="s">
        <v>9</v>
      </c>
      <c r="B432" s="41" t="s">
        <v>428</v>
      </c>
      <c r="C432" s="39">
        <v>200</v>
      </c>
      <c r="D432" s="84">
        <v>30</v>
      </c>
      <c r="E432" s="84">
        <v>30</v>
      </c>
      <c r="F432" s="15"/>
      <c r="G432" s="15"/>
      <c r="H432" s="3"/>
    </row>
    <row r="433" spans="1:8" ht="27" customHeight="1">
      <c r="A433" s="92" t="s">
        <v>397</v>
      </c>
      <c r="B433" s="41" t="s">
        <v>399</v>
      </c>
      <c r="C433" s="39" t="s">
        <v>7</v>
      </c>
      <c r="D433" s="40">
        <f>D434</f>
        <v>8.5</v>
      </c>
      <c r="E433" s="40">
        <f>E434</f>
        <v>0</v>
      </c>
      <c r="F433" s="15"/>
      <c r="G433" s="15"/>
      <c r="H433" s="3"/>
    </row>
    <row r="434" spans="1:8" ht="27" customHeight="1">
      <c r="A434" s="92" t="s">
        <v>398</v>
      </c>
      <c r="B434" s="41" t="s">
        <v>399</v>
      </c>
      <c r="C434" s="39">
        <v>700</v>
      </c>
      <c r="D434" s="40">
        <v>8.5</v>
      </c>
      <c r="E434" s="40">
        <v>0</v>
      </c>
      <c r="F434" s="15"/>
      <c r="G434" s="15"/>
      <c r="H434" s="3"/>
    </row>
    <row r="435" spans="1:8" ht="39.75" customHeight="1">
      <c r="A435" s="27" t="s">
        <v>232</v>
      </c>
      <c r="B435" s="41" t="s">
        <v>316</v>
      </c>
      <c r="C435" s="39" t="s">
        <v>7</v>
      </c>
      <c r="D435" s="40">
        <f>D436</f>
        <v>0</v>
      </c>
      <c r="E435" s="40">
        <f>E436</f>
        <v>0</v>
      </c>
      <c r="F435" s="15"/>
      <c r="G435" s="15"/>
      <c r="H435" s="3"/>
    </row>
    <row r="436" spans="1:8" ht="36.75" customHeight="1">
      <c r="A436" s="27" t="s">
        <v>9</v>
      </c>
      <c r="B436" s="41" t="s">
        <v>316</v>
      </c>
      <c r="C436" s="39">
        <v>200</v>
      </c>
      <c r="D436" s="40">
        <v>0</v>
      </c>
      <c r="E436" s="40">
        <v>0</v>
      </c>
      <c r="F436" s="15"/>
      <c r="G436" s="15"/>
      <c r="H436" s="3"/>
    </row>
    <row r="437" spans="1:8" ht="40.5" customHeight="1">
      <c r="A437" s="27" t="s">
        <v>317</v>
      </c>
      <c r="B437" s="41" t="s">
        <v>318</v>
      </c>
      <c r="C437" s="39" t="s">
        <v>7</v>
      </c>
      <c r="D437" s="40">
        <f>D438</f>
        <v>10</v>
      </c>
      <c r="E437" s="40">
        <f>E438</f>
        <v>10</v>
      </c>
      <c r="F437" s="15"/>
      <c r="G437" s="15"/>
      <c r="H437" s="3"/>
    </row>
    <row r="438" spans="1:8" ht="39" customHeight="1">
      <c r="A438" s="27" t="s">
        <v>9</v>
      </c>
      <c r="B438" s="41" t="s">
        <v>318</v>
      </c>
      <c r="C438" s="39">
        <v>200</v>
      </c>
      <c r="D438" s="40">
        <v>10</v>
      </c>
      <c r="E438" s="40">
        <v>10</v>
      </c>
      <c r="F438" s="15"/>
      <c r="G438" s="15"/>
      <c r="H438" s="3"/>
    </row>
    <row r="439" spans="1:8" ht="39" customHeight="1">
      <c r="A439" s="91" t="s">
        <v>424</v>
      </c>
      <c r="B439" s="41" t="s">
        <v>426</v>
      </c>
      <c r="C439" s="39" t="s">
        <v>7</v>
      </c>
      <c r="D439" s="40">
        <f>D440</f>
        <v>3915.13</v>
      </c>
      <c r="E439" s="40">
        <f>E440</f>
        <v>3915.13</v>
      </c>
      <c r="F439" s="15"/>
      <c r="G439" s="15"/>
      <c r="H439" s="3"/>
    </row>
    <row r="440" spans="1:8" ht="39" customHeight="1">
      <c r="A440" s="91" t="s">
        <v>9</v>
      </c>
      <c r="B440" s="41" t="s">
        <v>426</v>
      </c>
      <c r="C440" s="39">
        <v>200</v>
      </c>
      <c r="D440" s="40">
        <v>3915.13</v>
      </c>
      <c r="E440" s="40">
        <v>3915.13</v>
      </c>
      <c r="F440" s="15"/>
      <c r="G440" s="15"/>
      <c r="H440" s="3"/>
    </row>
    <row r="441" spans="1:8" ht="39" customHeight="1">
      <c r="A441" s="91" t="s">
        <v>425</v>
      </c>
      <c r="B441" s="41" t="s">
        <v>427</v>
      </c>
      <c r="C441" s="39" t="s">
        <v>7</v>
      </c>
      <c r="D441" s="40">
        <f>D442</f>
        <v>7014.71</v>
      </c>
      <c r="E441" s="40">
        <f>E442</f>
        <v>7111.05</v>
      </c>
      <c r="F441" s="15"/>
      <c r="G441" s="15"/>
      <c r="H441" s="3"/>
    </row>
    <row r="442" spans="1:8" ht="39" customHeight="1">
      <c r="A442" s="91" t="s">
        <v>9</v>
      </c>
      <c r="B442" s="41" t="s">
        <v>427</v>
      </c>
      <c r="C442" s="39">
        <v>200</v>
      </c>
      <c r="D442" s="40">
        <v>7014.71</v>
      </c>
      <c r="E442" s="40">
        <v>7111.05</v>
      </c>
      <c r="F442" s="15"/>
      <c r="G442" s="15"/>
      <c r="H442" s="3"/>
    </row>
    <row r="443" spans="1:8" ht="21.75" customHeight="1">
      <c r="A443" s="26" t="s">
        <v>35</v>
      </c>
      <c r="B443" s="41" t="s">
        <v>108</v>
      </c>
      <c r="C443" s="39" t="s">
        <v>7</v>
      </c>
      <c r="D443" s="40">
        <f>D444+D445</f>
        <v>309.25</v>
      </c>
      <c r="E443" s="40">
        <f>E444+E445</f>
        <v>309.25</v>
      </c>
      <c r="F443" s="15">
        <f>F444</f>
        <v>200</v>
      </c>
      <c r="G443" s="15">
        <f>G444</f>
        <v>200</v>
      </c>
      <c r="H443" s="3"/>
    </row>
    <row r="444" spans="1:8" ht="37.5">
      <c r="A444" s="27" t="s">
        <v>9</v>
      </c>
      <c r="B444" s="41" t="s">
        <v>108</v>
      </c>
      <c r="C444" s="39">
        <v>200</v>
      </c>
      <c r="D444" s="40">
        <v>200</v>
      </c>
      <c r="E444" s="40">
        <v>200</v>
      </c>
      <c r="F444" s="15">
        <f>F445</f>
        <v>200</v>
      </c>
      <c r="G444" s="15">
        <f>G445</f>
        <v>200</v>
      </c>
      <c r="H444" s="3"/>
    </row>
    <row r="445" spans="1:8" ht="18" customHeight="1">
      <c r="A445" s="27" t="s">
        <v>11</v>
      </c>
      <c r="B445" s="41" t="s">
        <v>108</v>
      </c>
      <c r="C445" s="39">
        <v>800</v>
      </c>
      <c r="D445" s="40">
        <v>109.25</v>
      </c>
      <c r="E445" s="40">
        <v>109.25</v>
      </c>
      <c r="F445" s="15">
        <v>200</v>
      </c>
      <c r="G445" s="15">
        <v>200</v>
      </c>
      <c r="H445" s="3"/>
    </row>
    <row r="446" spans="1:8" ht="42.75" customHeight="1">
      <c r="A446" s="68" t="s">
        <v>193</v>
      </c>
      <c r="B446" s="41" t="s">
        <v>109</v>
      </c>
      <c r="C446" s="39" t="s">
        <v>7</v>
      </c>
      <c r="D446" s="40">
        <f>D447+D448</f>
        <v>1100</v>
      </c>
      <c r="E446" s="40">
        <f>E447+E448</f>
        <v>1100</v>
      </c>
      <c r="F446" s="15"/>
      <c r="G446" s="15"/>
      <c r="H446" s="3"/>
    </row>
    <row r="447" spans="1:8" ht="85.5" customHeight="1">
      <c r="A447" s="27" t="s">
        <v>17</v>
      </c>
      <c r="B447" s="41" t="s">
        <v>109</v>
      </c>
      <c r="C447" s="39">
        <v>100</v>
      </c>
      <c r="D447" s="84">
        <v>1081</v>
      </c>
      <c r="E447" s="84">
        <v>1081</v>
      </c>
      <c r="F447" s="15"/>
      <c r="G447" s="15"/>
      <c r="H447" s="3"/>
    </row>
    <row r="448" spans="1:8" ht="42" customHeight="1">
      <c r="A448" s="27" t="s">
        <v>9</v>
      </c>
      <c r="B448" s="41" t="s">
        <v>109</v>
      </c>
      <c r="C448" s="39">
        <v>200</v>
      </c>
      <c r="D448" s="84">
        <v>19</v>
      </c>
      <c r="E448" s="84">
        <v>19</v>
      </c>
      <c r="F448" s="15"/>
      <c r="G448" s="15"/>
      <c r="H448" s="3"/>
    </row>
    <row r="449" spans="1:11" ht="45.75" customHeight="1">
      <c r="A449" s="27" t="s">
        <v>194</v>
      </c>
      <c r="B449" s="41" t="s">
        <v>110</v>
      </c>
      <c r="C449" s="39" t="s">
        <v>7</v>
      </c>
      <c r="D449" s="40">
        <f>D450</f>
        <v>3</v>
      </c>
      <c r="E449" s="40">
        <f>E450</f>
        <v>3</v>
      </c>
      <c r="F449" s="15"/>
      <c r="G449" s="15"/>
      <c r="H449" s="3"/>
    </row>
    <row r="450" spans="1:11" ht="45.75" customHeight="1">
      <c r="A450" s="27" t="s">
        <v>9</v>
      </c>
      <c r="B450" s="41" t="s">
        <v>110</v>
      </c>
      <c r="C450" s="39">
        <v>200</v>
      </c>
      <c r="D450" s="40">
        <v>3</v>
      </c>
      <c r="E450" s="40">
        <v>3</v>
      </c>
      <c r="F450" s="15"/>
      <c r="G450" s="15"/>
      <c r="H450" s="3"/>
    </row>
    <row r="451" spans="1:11" ht="68.25" customHeight="1">
      <c r="A451" s="49" t="s">
        <v>337</v>
      </c>
      <c r="B451" s="50" t="s">
        <v>338</v>
      </c>
      <c r="C451" s="51" t="s">
        <v>7</v>
      </c>
      <c r="D451" s="52">
        <f>D452</f>
        <v>30</v>
      </c>
      <c r="E451" s="52">
        <f>E452</f>
        <v>30</v>
      </c>
      <c r="F451" s="15"/>
      <c r="G451" s="15"/>
      <c r="H451" s="3"/>
    </row>
    <row r="452" spans="1:11" ht="60.75" customHeight="1">
      <c r="A452" s="27" t="s">
        <v>339</v>
      </c>
      <c r="B452" s="41" t="s">
        <v>340</v>
      </c>
      <c r="C452" s="39" t="s">
        <v>7</v>
      </c>
      <c r="D452" s="40">
        <f>D453</f>
        <v>30</v>
      </c>
      <c r="E452" s="40">
        <f>E453</f>
        <v>30</v>
      </c>
      <c r="F452" s="15"/>
      <c r="G452" s="15"/>
      <c r="H452" s="3"/>
    </row>
    <row r="453" spans="1:11" ht="45.75" customHeight="1">
      <c r="A453" s="27" t="s">
        <v>9</v>
      </c>
      <c r="B453" s="41" t="s">
        <v>340</v>
      </c>
      <c r="C453" s="39">
        <v>200</v>
      </c>
      <c r="D453" s="40">
        <v>30</v>
      </c>
      <c r="E453" s="40">
        <v>30</v>
      </c>
      <c r="F453" s="15"/>
      <c r="G453" s="15"/>
      <c r="H453" s="3"/>
    </row>
    <row r="454" spans="1:11" ht="62.25" customHeight="1">
      <c r="A454" s="60" t="s">
        <v>305</v>
      </c>
      <c r="B454" s="50" t="s">
        <v>111</v>
      </c>
      <c r="C454" s="51" t="s">
        <v>7</v>
      </c>
      <c r="D454" s="52">
        <f>D455</f>
        <v>845</v>
      </c>
      <c r="E454" s="52">
        <f>E455</f>
        <v>845</v>
      </c>
      <c r="F454" s="88"/>
      <c r="G454" s="88"/>
      <c r="H454" s="89"/>
      <c r="I454" s="90"/>
      <c r="J454" s="90"/>
      <c r="K454" s="90"/>
    </row>
    <row r="455" spans="1:11" ht="82.5" customHeight="1">
      <c r="A455" s="42" t="s">
        <v>43</v>
      </c>
      <c r="B455" s="41" t="s">
        <v>176</v>
      </c>
      <c r="C455" s="39" t="s">
        <v>7</v>
      </c>
      <c r="D455" s="40">
        <f>D456</f>
        <v>845</v>
      </c>
      <c r="E455" s="40">
        <f>E456</f>
        <v>845</v>
      </c>
      <c r="F455" s="30"/>
      <c r="G455" s="30"/>
      <c r="H455" s="3"/>
    </row>
    <row r="456" spans="1:11" ht="50.25" customHeight="1">
      <c r="A456" s="5" t="s">
        <v>9</v>
      </c>
      <c r="B456" s="41" t="s">
        <v>176</v>
      </c>
      <c r="C456" s="39">
        <v>200</v>
      </c>
      <c r="D456" s="40">
        <v>845</v>
      </c>
      <c r="E456" s="40">
        <v>845</v>
      </c>
      <c r="F456" s="30"/>
      <c r="G456" s="30"/>
      <c r="H456" s="3"/>
    </row>
    <row r="457" spans="1:11" ht="40.5" customHeight="1">
      <c r="A457" s="100" t="s">
        <v>393</v>
      </c>
      <c r="B457" s="50" t="s">
        <v>394</v>
      </c>
      <c r="C457" s="51" t="s">
        <v>7</v>
      </c>
      <c r="D457" s="52">
        <f>D458+D460</f>
        <v>910.18000000000006</v>
      </c>
      <c r="E457" s="52">
        <f>E458+E460</f>
        <v>978.59</v>
      </c>
      <c r="F457" s="30"/>
      <c r="G457" s="30"/>
      <c r="H457" s="3"/>
    </row>
    <row r="458" spans="1:11" ht="44.25" customHeight="1">
      <c r="A458" s="5" t="s">
        <v>15</v>
      </c>
      <c r="B458" s="41" t="s">
        <v>395</v>
      </c>
      <c r="C458" s="51" t="s">
        <v>7</v>
      </c>
      <c r="D458" s="40">
        <f>D459</f>
        <v>27.7</v>
      </c>
      <c r="E458" s="40">
        <f>E459</f>
        <v>27.7</v>
      </c>
      <c r="F458" s="30"/>
      <c r="G458" s="30"/>
      <c r="H458" s="3"/>
    </row>
    <row r="459" spans="1:11" ht="76.5" customHeight="1">
      <c r="A459" s="91" t="s">
        <v>17</v>
      </c>
      <c r="B459" s="41" t="s">
        <v>395</v>
      </c>
      <c r="C459" s="39">
        <v>100</v>
      </c>
      <c r="D459" s="40">
        <v>27.7</v>
      </c>
      <c r="E459" s="40">
        <v>27.7</v>
      </c>
      <c r="F459" s="30"/>
      <c r="G459" s="30"/>
      <c r="H459" s="3"/>
    </row>
    <row r="460" spans="1:11" ht="43.5" customHeight="1">
      <c r="A460" s="91" t="s">
        <v>16</v>
      </c>
      <c r="B460" s="41" t="s">
        <v>396</v>
      </c>
      <c r="C460" s="39"/>
      <c r="D460" s="40">
        <f>D461</f>
        <v>882.48</v>
      </c>
      <c r="E460" s="40">
        <f>E461</f>
        <v>950.89</v>
      </c>
      <c r="F460" s="30"/>
      <c r="G460" s="30"/>
      <c r="H460" s="3"/>
    </row>
    <row r="461" spans="1:11" ht="77.25" customHeight="1">
      <c r="A461" s="91" t="s">
        <v>17</v>
      </c>
      <c r="B461" s="41" t="s">
        <v>396</v>
      </c>
      <c r="C461" s="39">
        <v>100</v>
      </c>
      <c r="D461" s="40">
        <v>882.48</v>
      </c>
      <c r="E461" s="40">
        <v>950.89</v>
      </c>
      <c r="F461" s="30"/>
      <c r="G461" s="30"/>
      <c r="H461" s="3"/>
    </row>
    <row r="462" spans="1:11" ht="43.5" customHeight="1">
      <c r="A462" s="54" t="s">
        <v>306</v>
      </c>
      <c r="B462" s="50" t="s">
        <v>307</v>
      </c>
      <c r="C462" s="51" t="s">
        <v>7</v>
      </c>
      <c r="D462" s="52">
        <f>D463</f>
        <v>70</v>
      </c>
      <c r="E462" s="52">
        <f>E463</f>
        <v>70</v>
      </c>
      <c r="F462" s="30"/>
      <c r="G462" s="30"/>
      <c r="H462" s="3"/>
    </row>
    <row r="463" spans="1:11" ht="61.5" customHeight="1">
      <c r="A463" s="5" t="s">
        <v>177</v>
      </c>
      <c r="B463" s="41" t="s">
        <v>308</v>
      </c>
      <c r="C463" s="51" t="s">
        <v>7</v>
      </c>
      <c r="D463" s="40">
        <f>D464</f>
        <v>70</v>
      </c>
      <c r="E463" s="40">
        <f>E464</f>
        <v>70</v>
      </c>
      <c r="F463" s="30"/>
      <c r="G463" s="30"/>
      <c r="H463" s="3"/>
    </row>
    <row r="464" spans="1:11" ht="48" customHeight="1">
      <c r="A464" s="5" t="s">
        <v>9</v>
      </c>
      <c r="B464" s="41" t="s">
        <v>308</v>
      </c>
      <c r="C464" s="39">
        <v>200</v>
      </c>
      <c r="D464" s="40">
        <v>70</v>
      </c>
      <c r="E464" s="40">
        <v>70</v>
      </c>
      <c r="F464" s="30"/>
      <c r="G464" s="30"/>
      <c r="H464" s="3"/>
    </row>
    <row r="465" spans="1:8" ht="51" customHeight="1">
      <c r="A465" s="54" t="s">
        <v>117</v>
      </c>
      <c r="B465" s="50" t="s">
        <v>118</v>
      </c>
      <c r="C465" s="51" t="s">
        <v>7</v>
      </c>
      <c r="D465" s="52">
        <f>D466</f>
        <v>367.31</v>
      </c>
      <c r="E465" s="52">
        <f>E466</f>
        <v>367.31</v>
      </c>
      <c r="F465" s="30"/>
      <c r="G465" s="30"/>
      <c r="H465" s="3"/>
    </row>
    <row r="466" spans="1:8" ht="42" customHeight="1">
      <c r="A466" s="5" t="s">
        <v>178</v>
      </c>
      <c r="B466" s="41" t="s">
        <v>119</v>
      </c>
      <c r="C466" s="39" t="s">
        <v>7</v>
      </c>
      <c r="D466" s="40">
        <f>D467</f>
        <v>367.31</v>
      </c>
      <c r="E466" s="40">
        <f>E467</f>
        <v>367.31</v>
      </c>
      <c r="F466" s="30"/>
      <c r="G466" s="30"/>
      <c r="H466" s="3"/>
    </row>
    <row r="467" spans="1:8" ht="47.25" customHeight="1">
      <c r="A467" s="5" t="s">
        <v>9</v>
      </c>
      <c r="B467" s="41" t="s">
        <v>119</v>
      </c>
      <c r="C467" s="39">
        <v>200</v>
      </c>
      <c r="D467" s="40">
        <v>367.31</v>
      </c>
      <c r="E467" s="40">
        <v>367.31</v>
      </c>
      <c r="F467" s="30"/>
      <c r="G467" s="30"/>
      <c r="H467" s="3"/>
    </row>
    <row r="468" spans="1:8" ht="44.25" customHeight="1">
      <c r="A468" s="54" t="s">
        <v>311</v>
      </c>
      <c r="B468" s="50" t="s">
        <v>312</v>
      </c>
      <c r="C468" s="51" t="s">
        <v>7</v>
      </c>
      <c r="D468" s="52">
        <f>D469</f>
        <v>22172.639999999999</v>
      </c>
      <c r="E468" s="52">
        <f>E469</f>
        <v>22189.26</v>
      </c>
      <c r="F468" s="30"/>
      <c r="G468" s="30"/>
      <c r="H468" s="3"/>
    </row>
    <row r="469" spans="1:8" ht="40.5" customHeight="1">
      <c r="A469" s="5" t="s">
        <v>313</v>
      </c>
      <c r="B469" s="41" t="s">
        <v>314</v>
      </c>
      <c r="C469" s="39" t="s">
        <v>7</v>
      </c>
      <c r="D469" s="40">
        <f>D470+D471+D472</f>
        <v>22172.639999999999</v>
      </c>
      <c r="E469" s="40">
        <f>E470+E471+E472</f>
        <v>22189.26</v>
      </c>
      <c r="F469" s="30"/>
      <c r="G469" s="30"/>
      <c r="H469" s="3"/>
    </row>
    <row r="470" spans="1:8" ht="87" customHeight="1">
      <c r="A470" s="27" t="s">
        <v>17</v>
      </c>
      <c r="B470" s="41" t="s">
        <v>314</v>
      </c>
      <c r="C470" s="39">
        <v>100</v>
      </c>
      <c r="D470" s="40">
        <v>18477.88</v>
      </c>
      <c r="E470" s="40">
        <v>18477.88</v>
      </c>
      <c r="F470" s="30"/>
      <c r="G470" s="30"/>
      <c r="H470" s="3"/>
    </row>
    <row r="471" spans="1:8" ht="39.75" customHeight="1">
      <c r="A471" s="5" t="s">
        <v>9</v>
      </c>
      <c r="B471" s="41" t="s">
        <v>314</v>
      </c>
      <c r="C471" s="39">
        <v>200</v>
      </c>
      <c r="D471" s="40">
        <v>3219.75</v>
      </c>
      <c r="E471" s="40">
        <v>3236.37</v>
      </c>
      <c r="F471" s="30"/>
      <c r="G471" s="30"/>
      <c r="H471" s="3"/>
    </row>
    <row r="472" spans="1:8" ht="25.5" customHeight="1">
      <c r="A472" s="5" t="s">
        <v>11</v>
      </c>
      <c r="B472" s="41" t="s">
        <v>314</v>
      </c>
      <c r="C472" s="39">
        <v>800</v>
      </c>
      <c r="D472" s="40">
        <v>475.01</v>
      </c>
      <c r="E472" s="40">
        <v>475.01</v>
      </c>
      <c r="F472" s="30"/>
      <c r="G472" s="30"/>
      <c r="H472" s="3"/>
    </row>
    <row r="473" spans="1:8" ht="25.5" customHeight="1">
      <c r="A473" s="5" t="s">
        <v>435</v>
      </c>
      <c r="B473" s="41"/>
      <c r="C473" s="39"/>
      <c r="D473" s="40">
        <v>20624</v>
      </c>
      <c r="E473" s="40">
        <v>42050</v>
      </c>
      <c r="F473" s="30"/>
      <c r="G473" s="30"/>
      <c r="H473" s="3"/>
    </row>
    <row r="474" spans="1:8" ht="19.149999999999999" customHeight="1">
      <c r="A474" s="61" t="s">
        <v>13</v>
      </c>
      <c r="B474" s="62"/>
      <c r="C474" s="62"/>
      <c r="D474" s="63">
        <f>D18+D22+D36+D50+D75+D111+D117+D147+D154+D225+D255+D266+D285+D296+D370+D379+D398+D451+D454+D462+D465+D468+D457+D473</f>
        <v>1702801.3599999996</v>
      </c>
      <c r="E474" s="63">
        <f>E18+E22+E36+E50+E75+E111+E117+E147+E154+E225+E255+E266+E285+E296+E370+E379+E398+E451+E454+E462+E465+E468+E457+E473</f>
        <v>1646856.3800000001</v>
      </c>
      <c r="F474" s="35" t="e">
        <f>F18+F166+F183+#REF!+#REF!+#REF!+#REF!+#REF!+F379+F398+#REF!+#REF!+#REF!</f>
        <v>#REF!</v>
      </c>
      <c r="G474" s="35" t="e">
        <f>G18+G166+G183+#REF!+#REF!+#REF!+#REF!+#REF!+G379+G398+#REF!+#REF!+#REF!</f>
        <v>#REF!</v>
      </c>
      <c r="H474" s="3"/>
    </row>
    <row r="475" spans="1:8" ht="16.899999999999999" customHeight="1">
      <c r="E475" s="4"/>
      <c r="F475" s="4"/>
      <c r="G475" s="4"/>
      <c r="H475" s="3"/>
    </row>
    <row r="476" spans="1:8">
      <c r="A476" s="108" t="s">
        <v>12</v>
      </c>
      <c r="B476" s="109"/>
      <c r="C476" s="109"/>
      <c r="D476" s="109"/>
      <c r="E476" s="109"/>
      <c r="F476" s="109"/>
      <c r="G476" s="109"/>
      <c r="H476" s="3"/>
    </row>
    <row r="477" spans="1:8">
      <c r="H477" s="1"/>
    </row>
  </sheetData>
  <autoFilter ref="A17:K477">
    <filterColumn colId="3"/>
  </autoFilter>
  <mergeCells count="18">
    <mergeCell ref="A476:G476"/>
    <mergeCell ref="A2:G2"/>
    <mergeCell ref="A3:G3"/>
    <mergeCell ref="A12:G12"/>
    <mergeCell ref="A5:G5"/>
    <mergeCell ref="A7:G7"/>
    <mergeCell ref="A15:A16"/>
    <mergeCell ref="A4:G4"/>
    <mergeCell ref="A6:G6"/>
    <mergeCell ref="A8:G8"/>
    <mergeCell ref="A9:G9"/>
    <mergeCell ref="A11:E11"/>
    <mergeCell ref="C15:C16"/>
    <mergeCell ref="F15:G15"/>
    <mergeCell ref="B15:B16"/>
    <mergeCell ref="A10:G10"/>
    <mergeCell ref="E15:E16"/>
    <mergeCell ref="A1:G1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2018-11-14T05:01:14Z</cp:lastPrinted>
  <dcterms:created xsi:type="dcterms:W3CDTF">2013-10-16T11:38:15Z</dcterms:created>
  <dcterms:modified xsi:type="dcterms:W3CDTF">2019-11-11T11:39:43Z</dcterms:modified>
</cp:coreProperties>
</file>