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1" sheetId="8" r:id="rId1"/>
  </sheets>
  <definedNames>
    <definedName name="_xlnm._FilterDatabase" localSheetId="0" hidden="1">'Приложение 11'!$A$17:$K$488</definedName>
    <definedName name="_xlnm.Print_Titles" localSheetId="0">'Приложение 11'!$17:$17</definedName>
    <definedName name="_xlnm.Print_Area" localSheetId="0">'Приложение 11'!$A$1:$E$487</definedName>
  </definedNames>
  <calcPr calcId="124519"/>
</workbook>
</file>

<file path=xl/calcChain.xml><?xml version="1.0" encoding="utf-8"?>
<calcChain xmlns="http://schemas.openxmlformats.org/spreadsheetml/2006/main">
  <c r="E313" i="8"/>
  <c r="D313"/>
  <c r="E47"/>
  <c r="D47"/>
  <c r="E218" l="1"/>
  <c r="D218"/>
  <c r="E240"/>
  <c r="D240"/>
  <c r="E184"/>
  <c r="D184"/>
  <c r="E296" l="1"/>
  <c r="D296"/>
  <c r="E450"/>
  <c r="E449" s="1"/>
  <c r="D450"/>
  <c r="D449" s="1"/>
  <c r="E333" l="1"/>
  <c r="D333"/>
  <c r="E326"/>
  <c r="E325" s="1"/>
  <c r="D326"/>
  <c r="D325" s="1"/>
  <c r="E322"/>
  <c r="D322"/>
  <c r="E123"/>
  <c r="D123"/>
  <c r="E465"/>
  <c r="E464" s="1"/>
  <c r="D465"/>
  <c r="D464" s="1"/>
  <c r="K70"/>
  <c r="J70"/>
  <c r="I70"/>
  <c r="H70"/>
  <c r="G70"/>
  <c r="F70"/>
  <c r="E87"/>
  <c r="E86" s="1"/>
  <c r="D87"/>
  <c r="D86" s="1"/>
  <c r="E90"/>
  <c r="E89" s="1"/>
  <c r="D90"/>
  <c r="D89" s="1"/>
  <c r="E84"/>
  <c r="E83" s="1"/>
  <c r="D84"/>
  <c r="D83" s="1"/>
  <c r="E82" l="1"/>
  <c r="D82"/>
  <c r="D402"/>
  <c r="E389"/>
  <c r="E468" l="1"/>
  <c r="D468"/>
  <c r="E453"/>
  <c r="D453"/>
  <c r="D455"/>
  <c r="E455"/>
  <c r="D452" l="1"/>
  <c r="E452"/>
  <c r="E204"/>
  <c r="D204"/>
  <c r="E217"/>
  <c r="D217"/>
  <c r="E219"/>
  <c r="D219"/>
  <c r="E194" l="1"/>
  <c r="D194"/>
  <c r="E156"/>
  <c r="D156"/>
  <c r="E125"/>
  <c r="E122" s="1"/>
  <c r="D125"/>
  <c r="D122" s="1"/>
  <c r="E165"/>
  <c r="D165"/>
  <c r="E163"/>
  <c r="D163"/>
  <c r="E181"/>
  <c r="D181"/>
  <c r="E178"/>
  <c r="D178"/>
  <c r="E169"/>
  <c r="D169"/>
  <c r="E260"/>
  <c r="D260"/>
  <c r="E146"/>
  <c r="D146"/>
  <c r="E437" l="1"/>
  <c r="D437"/>
  <c r="E439" l="1"/>
  <c r="D439"/>
  <c r="E252" l="1"/>
  <c r="D252"/>
  <c r="E62"/>
  <c r="E61" s="1"/>
  <c r="D62"/>
  <c r="D61" s="1"/>
  <c r="E265" l="1"/>
  <c r="D265"/>
  <c r="E263"/>
  <c r="D263"/>
  <c r="E274"/>
  <c r="D274"/>
  <c r="E262" l="1"/>
  <c r="D262"/>
  <c r="E361"/>
  <c r="D361"/>
  <c r="E348"/>
  <c r="D348"/>
  <c r="E350"/>
  <c r="D350"/>
  <c r="E343"/>
  <c r="D343"/>
  <c r="E329"/>
  <c r="E328" s="1"/>
  <c r="D329"/>
  <c r="D328" s="1"/>
  <c r="E315"/>
  <c r="D315"/>
  <c r="E309"/>
  <c r="D309"/>
  <c r="E207"/>
  <c r="D207"/>
  <c r="E191"/>
  <c r="D191"/>
  <c r="E223" l="1"/>
  <c r="E216" s="1"/>
  <c r="D223"/>
  <c r="D216" s="1"/>
  <c r="E471" l="1"/>
  <c r="E467" s="1"/>
  <c r="D471"/>
  <c r="E402"/>
  <c r="D467" l="1"/>
  <c r="E142"/>
  <c r="E141" s="1"/>
  <c r="D142"/>
  <c r="D141" s="1"/>
  <c r="E135"/>
  <c r="E134" s="1"/>
  <c r="D135"/>
  <c r="D134" s="1"/>
  <c r="E132"/>
  <c r="E131" s="1"/>
  <c r="D132"/>
  <c r="D131" s="1"/>
  <c r="E104"/>
  <c r="D104"/>
  <c r="E64"/>
  <c r="D64"/>
  <c r="E68"/>
  <c r="E67" s="1"/>
  <c r="D68"/>
  <c r="D67" s="1"/>
  <c r="E66" l="1"/>
  <c r="E246"/>
  <c r="D429" l="1"/>
  <c r="E433"/>
  <c r="D420" l="1"/>
  <c r="D417"/>
  <c r="D415"/>
  <c r="D411"/>
  <c r="D408"/>
  <c r="D406"/>
  <c r="D149"/>
  <c r="D148" s="1"/>
  <c r="D145"/>
  <c r="D144" s="1"/>
  <c r="D139"/>
  <c r="D138" s="1"/>
  <c r="D137" s="1"/>
  <c r="D129"/>
  <c r="D128" s="1"/>
  <c r="D127" s="1"/>
  <c r="D121"/>
  <c r="D120" l="1"/>
  <c r="D410"/>
  <c r="D405"/>
  <c r="D433"/>
  <c r="D382"/>
  <c r="D378"/>
  <c r="E458"/>
  <c r="E457" s="1"/>
  <c r="D458"/>
  <c r="D457" s="1"/>
  <c r="D377" l="1"/>
  <c r="D376" s="1"/>
  <c r="D246"/>
  <c r="D374"/>
  <c r="D368"/>
  <c r="D366"/>
  <c r="D359"/>
  <c r="D355"/>
  <c r="D342"/>
  <c r="D338"/>
  <c r="D336"/>
  <c r="D319"/>
  <c r="D308" s="1"/>
  <c r="D305"/>
  <c r="D298"/>
  <c r="D301"/>
  <c r="D294"/>
  <c r="D226"/>
  <c r="D225" s="1"/>
  <c r="D214"/>
  <c r="D213" s="1"/>
  <c r="D210"/>
  <c r="D201"/>
  <c r="D198"/>
  <c r="D187"/>
  <c r="D175"/>
  <c r="D172"/>
  <c r="D160"/>
  <c r="D153"/>
  <c r="D34"/>
  <c r="D30"/>
  <c r="D27"/>
  <c r="D26" s="1"/>
  <c r="D24"/>
  <c r="D23" s="1"/>
  <c r="D279"/>
  <c r="D278" s="1"/>
  <c r="D273"/>
  <c r="D269"/>
  <c r="D268" s="1"/>
  <c r="D258"/>
  <c r="D250"/>
  <c r="D241"/>
  <c r="D243"/>
  <c r="D237"/>
  <c r="D239"/>
  <c r="D234"/>
  <c r="D232"/>
  <c r="D477"/>
  <c r="D476" s="1"/>
  <c r="D462"/>
  <c r="D461" s="1"/>
  <c r="D460" s="1"/>
  <c r="D106"/>
  <c r="D103" s="1"/>
  <c r="D112"/>
  <c r="D111" s="1"/>
  <c r="D109"/>
  <c r="D108" s="1"/>
  <c r="D100"/>
  <c r="D98"/>
  <c r="D94"/>
  <c r="D80"/>
  <c r="D79" s="1"/>
  <c r="D77"/>
  <c r="D76" s="1"/>
  <c r="D73"/>
  <c r="D72" s="1"/>
  <c r="D71" s="1"/>
  <c r="D66"/>
  <c r="D59"/>
  <c r="D55"/>
  <c r="D54" s="1"/>
  <c r="D53" s="1"/>
  <c r="D50"/>
  <c r="D49" s="1"/>
  <c r="D45"/>
  <c r="D44" s="1"/>
  <c r="D39"/>
  <c r="D38" s="1"/>
  <c r="D37" s="1"/>
  <c r="D480"/>
  <c r="D479" s="1"/>
  <c r="D474"/>
  <c r="D473" s="1"/>
  <c r="D116"/>
  <c r="D115" s="1"/>
  <c r="D114" s="1"/>
  <c r="D20"/>
  <c r="D19" s="1"/>
  <c r="D18" s="1"/>
  <c r="D447"/>
  <c r="D441"/>
  <c r="D431"/>
  <c r="D190" l="1"/>
  <c r="D168"/>
  <c r="D152" s="1"/>
  <c r="D245"/>
  <c r="D267"/>
  <c r="D257"/>
  <c r="D256" s="1"/>
  <c r="D231"/>
  <c r="D75"/>
  <c r="D93"/>
  <c r="D236"/>
  <c r="D58"/>
  <c r="D43"/>
  <c r="D36" s="1"/>
  <c r="D29"/>
  <c r="D22" s="1"/>
  <c r="D354"/>
  <c r="D335"/>
  <c r="D293"/>
  <c r="D347"/>
  <c r="D444"/>
  <c r="D428" s="1"/>
  <c r="D426"/>
  <c r="D425" s="1"/>
  <c r="D423"/>
  <c r="D422" s="1"/>
  <c r="D371"/>
  <c r="D365" s="1"/>
  <c r="D289"/>
  <c r="D287"/>
  <c r="D283"/>
  <c r="D399"/>
  <c r="D398" s="1"/>
  <c r="D396"/>
  <c r="D392"/>
  <c r="D387"/>
  <c r="D389"/>
  <c r="E429"/>
  <c r="E139"/>
  <c r="E138" s="1"/>
  <c r="E137" s="1"/>
  <c r="E149"/>
  <c r="E148" s="1"/>
  <c r="E121"/>
  <c r="E145"/>
  <c r="E144" s="1"/>
  <c r="E50"/>
  <c r="E49" s="1"/>
  <c r="E45"/>
  <c r="E44" s="1"/>
  <c r="E129"/>
  <c r="E128" s="1"/>
  <c r="E127" s="1"/>
  <c r="E59"/>
  <c r="E417"/>
  <c r="E480"/>
  <c r="E479" s="1"/>
  <c r="E382"/>
  <c r="E378"/>
  <c r="E279"/>
  <c r="E278" s="1"/>
  <c r="E273"/>
  <c r="E269"/>
  <c r="E268" s="1"/>
  <c r="E258"/>
  <c r="E250"/>
  <c r="E245" s="1"/>
  <c r="E73"/>
  <c r="E72" s="1"/>
  <c r="E71" s="1"/>
  <c r="E55"/>
  <c r="E34"/>
  <c r="E30"/>
  <c r="E27"/>
  <c r="E26" s="1"/>
  <c r="E24"/>
  <c r="E23" s="1"/>
  <c r="E39"/>
  <c r="E38" s="1"/>
  <c r="E37" s="1"/>
  <c r="E283"/>
  <c r="E474"/>
  <c r="E473" s="1"/>
  <c r="E187"/>
  <c r="E43" l="1"/>
  <c r="D292"/>
  <c r="D151"/>
  <c r="E267"/>
  <c r="E257"/>
  <c r="E256" s="1"/>
  <c r="E120"/>
  <c r="D230"/>
  <c r="D57"/>
  <c r="D52" s="1"/>
  <c r="D92"/>
  <c r="D70" s="1"/>
  <c r="E58"/>
  <c r="E57" s="1"/>
  <c r="D404"/>
  <c r="D386"/>
  <c r="D391"/>
  <c r="D282"/>
  <c r="D281" s="1"/>
  <c r="E36"/>
  <c r="E377"/>
  <c r="E376" s="1"/>
  <c r="E29"/>
  <c r="E22" s="1"/>
  <c r="E210"/>
  <c r="E411"/>
  <c r="E415"/>
  <c r="E420"/>
  <c r="E408"/>
  <c r="E406"/>
  <c r="E423"/>
  <c r="E422" s="1"/>
  <c r="E426"/>
  <c r="E425" s="1"/>
  <c r="E431"/>
  <c r="E441"/>
  <c r="E444"/>
  <c r="E447"/>
  <c r="E20"/>
  <c r="E19" s="1"/>
  <c r="E18" s="1"/>
  <c r="E77"/>
  <c r="E76" s="1"/>
  <c r="E80"/>
  <c r="E79" s="1"/>
  <c r="E94"/>
  <c r="E98"/>
  <c r="E100"/>
  <c r="E106"/>
  <c r="E103" s="1"/>
  <c r="E109"/>
  <c r="E108" s="1"/>
  <c r="E112"/>
  <c r="E111" s="1"/>
  <c r="E116"/>
  <c r="E115" s="1"/>
  <c r="E114" s="1"/>
  <c r="E153"/>
  <c r="E160"/>
  <c r="E172"/>
  <c r="E175"/>
  <c r="E198"/>
  <c r="E201"/>
  <c r="E214"/>
  <c r="E213" s="1"/>
  <c r="E226"/>
  <c r="E225" s="1"/>
  <c r="E232"/>
  <c r="E237"/>
  <c r="E239"/>
  <c r="E241"/>
  <c r="E243"/>
  <c r="E234"/>
  <c r="E287"/>
  <c r="E289"/>
  <c r="E294"/>
  <c r="E301"/>
  <c r="E305"/>
  <c r="E298"/>
  <c r="E319"/>
  <c r="E308" s="1"/>
  <c r="E338"/>
  <c r="E336"/>
  <c r="E342"/>
  <c r="E355"/>
  <c r="E359"/>
  <c r="E366"/>
  <c r="E368"/>
  <c r="E371"/>
  <c r="E374"/>
  <c r="E387"/>
  <c r="E386" s="1"/>
  <c r="E392"/>
  <c r="E396"/>
  <c r="E399"/>
  <c r="E462"/>
  <c r="E461" s="1"/>
  <c r="E460" s="1"/>
  <c r="E477"/>
  <c r="E476" s="1"/>
  <c r="K174"/>
  <c r="J174"/>
  <c r="I174"/>
  <c r="H174"/>
  <c r="G78"/>
  <c r="G72"/>
  <c r="G56"/>
  <c r="F177"/>
  <c r="G177"/>
  <c r="F175"/>
  <c r="G175"/>
  <c r="F78"/>
  <c r="F72"/>
  <c r="F56"/>
  <c r="F159"/>
  <c r="F155"/>
  <c r="F386"/>
  <c r="F392"/>
  <c r="F396"/>
  <c r="F408"/>
  <c r="F405" s="1"/>
  <c r="F411"/>
  <c r="F415"/>
  <c r="F417"/>
  <c r="F423"/>
  <c r="F425"/>
  <c r="F428"/>
  <c r="F431"/>
  <c r="F442"/>
  <c r="F441" s="1"/>
  <c r="G392"/>
  <c r="G396"/>
  <c r="G155"/>
  <c r="H155"/>
  <c r="I155"/>
  <c r="J155"/>
  <c r="K155"/>
  <c r="G159"/>
  <c r="G442"/>
  <c r="G441" s="1"/>
  <c r="G408"/>
  <c r="G405" s="1"/>
  <c r="G411"/>
  <c r="G415"/>
  <c r="G417"/>
  <c r="G423"/>
  <c r="G425"/>
  <c r="G428"/>
  <c r="G431"/>
  <c r="E168" l="1"/>
  <c r="E152" s="1"/>
  <c r="E151" s="1"/>
  <c r="E190"/>
  <c r="E428"/>
  <c r="E405"/>
  <c r="D385"/>
  <c r="D485" s="1"/>
  <c r="E365"/>
  <c r="E75"/>
  <c r="E93"/>
  <c r="E54"/>
  <c r="E53" s="1"/>
  <c r="E52" s="1"/>
  <c r="E231"/>
  <c r="E236"/>
  <c r="E282"/>
  <c r="E281" s="1"/>
  <c r="E410"/>
  <c r="E354"/>
  <c r="F154"/>
  <c r="G20"/>
  <c r="F410"/>
  <c r="F404" s="1"/>
  <c r="F391"/>
  <c r="F385" s="1"/>
  <c r="E293"/>
  <c r="G174"/>
  <c r="G173" s="1"/>
  <c r="G410"/>
  <c r="G404" s="1"/>
  <c r="E347"/>
  <c r="G154"/>
  <c r="G391"/>
  <c r="G385" s="1"/>
  <c r="E398"/>
  <c r="E391"/>
  <c r="E335"/>
  <c r="F20"/>
  <c r="F174"/>
  <c r="F173" s="1"/>
  <c r="E292" l="1"/>
  <c r="F18"/>
  <c r="F485" s="1"/>
  <c r="E230"/>
  <c r="E404"/>
  <c r="G18"/>
  <c r="G485" s="1"/>
  <c r="E92"/>
  <c r="E70" s="1"/>
  <c r="E385"/>
  <c r="E485" l="1"/>
</calcChain>
</file>

<file path=xl/sharedStrings.xml><?xml version="1.0" encoding="utf-8"?>
<sst xmlns="http://schemas.openxmlformats.org/spreadsheetml/2006/main" count="1184" uniqueCount="477">
  <si>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</si>
  <si>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</si>
  <si>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</si>
  <si>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</si>
  <si>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</si>
  <si>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</si>
  <si>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</si>
  <si>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</si>
  <si>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</si>
  <si>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</si>
  <si>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</si>
  <si>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</si>
  <si>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</si>
  <si>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</si>
  <si>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</si>
  <si>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</si>
  <si>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</si>
  <si>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</si>
  <si>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</si>
  <si>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</si>
  <si>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</si>
  <si>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</si>
  <si>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</si>
  <si>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</si>
  <si>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</si>
  <si>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</si>
  <si>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</si>
  <si>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</si>
  <si>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</si>
  <si>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</si>
  <si>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</si>
  <si>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</si>
  <si>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</si>
  <si>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</si>
  <si>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</si>
  <si>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</si>
  <si>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</si>
  <si>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</si>
  <si>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</si>
  <si>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</si>
  <si>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</si>
  <si>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</si>
  <si>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</si>
  <si>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</si>
  <si>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</si>
  <si>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</si>
  <si>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</si>
  <si>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</si>
  <si>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</si>
  <si>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</si>
  <si>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</si>
  <si>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</si>
  <si>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</si>
  <si>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</si>
  <si>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</si>
  <si>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</si>
  <si>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</si>
  <si>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</si>
  <si>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</si>
  <si>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</si>
  <si>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</si>
  <si>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</si>
  <si>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</si>
  <si>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</si>
  <si>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</si>
  <si>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</si>
  <si>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</si>
  <si>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</si>
  <si>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</si>
  <si>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</si>
  <si>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</si>
  <si>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</si>
  <si>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</si>
  <si>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</si>
  <si>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</si>
  <si>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</si>
  <si>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</si>
  <si>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</si>
  <si>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</si>
  <si>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</si>
  <si>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</si>
  <si>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</si>
  <si>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</si>
  <si>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</si>
  <si>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</si>
  <si>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</si>
  <si>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</si>
  <si>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</si>
  <si>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</si>
  <si>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</si>
  <si>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</si>
  <si>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</si>
  <si>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</si>
  <si>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</si>
  <si>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</si>
  <si>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</si>
  <si>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</si>
  <si>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</si>
  <si>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</si>
  <si>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</si>
  <si>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</si>
  <si>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</si>
  <si>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</si>
  <si>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</si>
  <si>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</si>
  <si>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</si>
  <si>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</si>
  <si>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</si>
  <si>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</si>
  <si>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</si>
  <si>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</si>
  <si>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</si>
  <si>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</si>
  <si>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</si>
  <si>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</si>
  <si>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</si>
  <si>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</si>
  <si>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</si>
  <si>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</si>
  <si>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</si>
  <si>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</si>
  <si>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</si>
  <si>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</si>
  <si>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</si>
  <si>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</si>
  <si>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</si>
  <si>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</si>
  <si>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</si>
  <si>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</si>
  <si>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</si>
  <si>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</si>
  <si>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</si>
  <si>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</si>
  <si>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</si>
  <si>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</si>
  <si>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</si>
  <si>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</si>
  <si>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</si>
  <si>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</si>
  <si>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</si>
  <si>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</si>
  <si>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</si>
  <si>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</si>
  <si>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</si>
  <si>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</si>
  <si>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</si>
  <si>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</si>
  <si>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</si>
  <si>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</si>
  <si>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</si>
  <si>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</si>
  <si>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</si>
  <si>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</si>
  <si>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</si>
  <si>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</si>
  <si>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</si>
  <si>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</si>
  <si>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</si>
  <si>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</si>
  <si>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</si>
  <si>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</si>
  <si>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</si>
  <si>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</si>
  <si>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</si>
  <si>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</si>
  <si>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</si>
  <si>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</si>
  <si>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</si>
  <si>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</si>
  <si>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</si>
  <si>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</si>
  <si>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</si>
  <si>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</si>
  <si>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</si>
  <si>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</si>
  <si>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</si>
  <si>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</si>
  <si>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</si>
  <si>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</si>
  <si>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</si>
  <si>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</si>
  <si>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</si>
  <si>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</si>
  <si>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</si>
  <si>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</si>
  <si>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</si>
  <si>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</si>
  <si>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</si>
  <si>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</si>
  <si>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</si>
  <si>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</si>
  <si>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</si>
  <si>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</si>
  <si>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</si>
  <si>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</si>
  <si>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</si>
  <si>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</si>
  <si>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</si>
  <si>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</si>
  <si>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</si>
  <si>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</si>
  <si>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</si>
  <si>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</si>
  <si>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</si>
  <si>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</si>
  <si>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</si>
  <si>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</si>
  <si>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</si>
  <si>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</si>
  <si>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</si>
  <si>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</si>
  <si>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</si>
  <si>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</si>
  <si>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</si>
  <si>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</si>
  <si>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</si>
  <si>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</si>
  <si>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</si>
  <si>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</si>
  <si>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</si>
  <si>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</si>
  <si>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</si>
  <si>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</si>
  <si>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</si>
  <si>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</si>
  <si>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</si>
  <si>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</si>
  <si>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</si>
  <si>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</si>
  <si>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</si>
  <si>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</si>
  <si>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</si>
  <si>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</si>
  <si>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</si>
  <si>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</si>
  <si>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</si>
  <si>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</si>
  <si>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</si>
  <si>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</si>
  <si>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</si>
  <si>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</si>
  <si>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</si>
  <si>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</si>
  <si>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</si>
  <si>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</si>
  <si>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</si>
  <si>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</si>
  <si>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</si>
  <si>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</si>
  <si>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</si>
  <si>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</si>
  <si>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</si>
  <si>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</si>
  <si>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</si>
  <si>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</si>
  <si>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</si>
  <si>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</si>
  <si>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</si>
  <si>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</si>
  <si>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</si>
  <si>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</si>
  <si>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</si>
  <si>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</si>
  <si>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</si>
  <si>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</si>
  <si>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</si>
  <si>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</si>
  <si>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</si>
  <si>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</si>
  <si>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</si>
  <si>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</si>
  <si>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</si>
  <si>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</si>
  <si>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</si>
  <si>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</si>
  <si>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</si>
  <si>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</si>
  <si>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</si>
  <si>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</si>
  <si>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</si>
  <si>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</si>
  <si>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</si>
  <si>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</si>
  <si>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</si>
  <si>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</si>
  <si>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</si>
  <si>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</si>
  <si>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</si>
  <si>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</si>
  <si>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</si>
  <si>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</si>
  <si>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</si>
  <si>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09 0 Р1 76240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</si>
  <si>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</si>
  <si>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</si>
  <si>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</si>
  <si>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</si>
  <si>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</si>
  <si>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</si>
  <si>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</si>
  <si>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</si>
  <si>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</si>
  <si>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</si>
  <si>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</si>
  <si>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</si>
  <si>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</si>
  <si>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04 3 02 21440</t>
  </si>
  <si>
    <t>Расходы на содержание имущества, находящегося в муниципальной собственности округа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</si>
  <si>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</si>
  <si>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</si>
  <si>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</si>
  <si>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</si>
  <si>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</si>
  <si>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</si>
  <si>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</si>
  <si>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</si>
  <si>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</si>
  <si>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</si>
  <si>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</si>
  <si>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</si>
  <si>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</si>
  <si>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Реализация программ формирования современной городской среды за счет средств местного и краевого бюджета</t>
  </si>
  <si>
    <t>08 0 F2 00000</t>
  </si>
  <si>
    <t>08 0 F2 55550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</si>
  <si>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2021 и 2022 годов</t>
  </si>
  <si>
    <t>05 4 01 00000</t>
  </si>
  <si>
    <t>05 4 01 10010</t>
  </si>
  <si>
    <t>05 4 01 10020</t>
  </si>
  <si>
    <t>05 4 01 76530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</si>
  <si>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</si>
  <si>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05 4 02 77410</t>
  </si>
  <si>
    <t>Стимулирование развития приоритетных подотраслей агропромышленного комплекса и развитие малых форм хозяйствования (субвенции на обеспечение (возмещение) части затрат, возникающих при производстве и (или) реализации продукции собственного производства)</t>
  </si>
  <si>
    <t>05 4 03 R5023</t>
  </si>
  <si>
    <t>05 4 02 76540</t>
  </si>
  <si>
    <t>05 4 03 00000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</si>
  <si>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</si>
  <si>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05 4 04 R5024</t>
  </si>
  <si>
    <t>05 4 04 00000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</si>
  <si>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</si>
  <si>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</si>
  <si>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</si>
  <si>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</si>
  <si>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</si>
  <si>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</si>
  <si>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</si>
  <si>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</si>
  <si>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Осуществление  отдельных государственных полномочий Ставропольского края по созданию административных комиссий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</si>
  <si>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</si>
  <si>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</si>
  <si>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</si>
  <si>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</si>
  <si>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</si>
  <si>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</si>
  <si>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</si>
  <si>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</si>
  <si>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</si>
  <si>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10 0 02 L5193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</si>
  <si>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</si>
  <si>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</si>
  <si>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</si>
  <si>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</si>
  <si>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</si>
  <si>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</si>
  <si>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</si>
  <si>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</si>
  <si>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</si>
  <si>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</si>
  <si>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</si>
  <si>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</si>
  <si>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</si>
  <si>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</si>
  <si>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</si>
  <si>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</si>
  <si>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</si>
  <si>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</si>
  <si>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</si>
  <si>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</si>
  <si>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</si>
  <si>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Основное мероприятие "Профилактика терроризма и экстремизма"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</si>
  <si>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</si>
  <si>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</si>
  <si>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 xml:space="preserve">Обеспечение деятельности центров образования цифрового и гуманитарного профилей </t>
  </si>
  <si>
    <t>17 0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</si>
  <si>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</si>
  <si>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</si>
  <si>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</si>
  <si>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51 7 00 00000</t>
  </si>
  <si>
    <t xml:space="preserve">Непрограммные расходы по выборам и референдумам </t>
  </si>
  <si>
    <t>Расходы на проведение выборов в округе</t>
  </si>
  <si>
    <t>51 7 00 27100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</si>
  <si>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</si>
  <si>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</si>
  <si>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</si>
  <si>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</si>
  <si>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</si>
  <si>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</si>
  <si>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</si>
  <si>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</si>
  <si>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</si>
  <si>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 xml:space="preserve">Основное мероприятие "Улучшение условий для осуществления предпринимательской деятельности" 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</si>
  <si>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</si>
  <si>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</si>
  <si>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</si>
  <si>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Основное мероприятие "Развитие растенееводства в районе"</t>
  </si>
  <si>
    <t>Основное мероприятие "Развитие животноводства"</t>
  </si>
  <si>
    <t>Основное мероприятие "Поддержка малых форм хозяйствования в районе"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</si>
  <si>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</si>
  <si>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</si>
  <si>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</si>
  <si>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</si>
  <si>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</si>
  <si>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</si>
  <si>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</si>
  <si>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</si>
  <si>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</si>
  <si>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</si>
  <si>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</si>
  <si>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</si>
  <si>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"Проведение спортивных мероприятий"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</si>
  <si>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</si>
  <si>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</si>
  <si>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</si>
  <si>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</si>
  <si>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</si>
  <si>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</si>
  <si>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</si>
  <si>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</si>
  <si>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</si>
  <si>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r>
      <t xml:space="preserve">Основное мероприятие  </t>
    </r>
    <r>
      <rPr>
        <b/>
        <sz val="14"/>
        <rFont val="Calibri"/>
        <family val="2"/>
        <charset val="204"/>
      </rPr>
      <t>"О</t>
    </r>
    <r>
      <rPr>
        <b/>
        <sz val="14"/>
        <rFont val="Times New Roman"/>
        <family val="1"/>
        <charset val="204"/>
      </rPr>
      <t>существление управленческих функций по реализации полномочий в области образования и молодежной политики"</t>
    </r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</si>
  <si>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</si>
  <si>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</si>
  <si>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11 0 01 20210</t>
  </si>
  <si>
    <t>Расходы в области разработки основной градостроительной документации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</si>
  <si>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</si>
  <si>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</si>
  <si>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Выполнение мероприятий по обеспечению деятельности Единой дежурно-диспетчерской службы Советского городского округа</t>
  </si>
  <si>
    <t>Выполнение мероприятий по информированию и подготовке населения и организаций к действиям в условиях чрезвычайной ситуации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</si>
  <si>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</si>
  <si>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в Советском городском округе Ставропольского края  и общепрограммные мероприятия"</t>
  </si>
  <si>
    <t>02 3 00 00000</t>
  </si>
  <si>
    <t>Подпрограмма "Развитие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</si>
  <si>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</si>
  <si>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</si>
  <si>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</si>
  <si>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</si>
  <si>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 xml:space="preserve">Проектирование, строительство газовых сетей 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</si>
  <si>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</si>
  <si>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</si>
  <si>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деятельности контрольно-счетной палаты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</si>
  <si>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</si>
  <si>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</si>
  <si>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</si>
  <si>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</si>
  <si>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</si>
  <si>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</si>
  <si>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Реализация регионального проекта  «Успех каждого ребенка»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</si>
  <si>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</si>
  <si>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Реализация регионального проекта  «Формирование комфортной городской среды»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</si>
  <si>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</si>
  <si>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</si>
  <si>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</si>
  <si>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</si>
  <si>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</si>
  <si>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17 0 02 S7740</t>
  </si>
  <si>
    <t>03 0 02 00000</t>
  </si>
  <si>
    <t>03 0 02 20050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</si>
  <si>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</si>
  <si>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</si>
  <si>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</si>
  <si>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РАСПРЕДЕЛЕНИЕ</t>
  </si>
  <si>
    <t>к решению Совета депутатов Советского</t>
  </si>
  <si>
    <t>городского округа Ставропольского края</t>
  </si>
  <si>
    <t>Советского городского округа Ставропольского</t>
  </si>
  <si>
    <t>края на 2020 год и плановый период 2021 и 2022</t>
  </si>
  <si>
    <t>края от 20 марта 2020 годов № 359)</t>
  </si>
  <si>
    <t>годов» (в редакции решения Совета депутатов</t>
  </si>
  <si>
    <t>от 10 декабря 2019 года № 338 «О бюджете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</si>
</sst>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33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3" borderId="0" xfId="0" applyFont="1" applyFill="1" applyBorder="1" applyAlignment="1">
      <alignment horizontal="left" vertical="top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2" fillId="0" borderId="0" xfId="0" applyNumberFormat="1" applyFont="1" applyFill="1" applyBorder="1" applyAlignment="1"/>
    <xf numFmtId="0" fontId="13" fillId="0" borderId="0" xfId="1" applyFont="1" applyBorder="1" applyProtection="1">
      <protection hidden="1"/>
    </xf>
    <xf numFmtId="0" fontId="13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4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8" fillId="0" borderId="0" xfId="0" applyFont="1" applyBorder="1" applyAlignment="1">
      <alignment horizontal="left" vertical="top"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4" fontId="2" fillId="0" borderId="0" xfId="1" applyNumberForma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8" fillId="0" borderId="0" xfId="0" applyFont="1" applyAlignment="1">
      <alignment horizontal="justify"/>
    </xf>
    <xf numFmtId="0" fontId="3" fillId="0" borderId="0" xfId="0" applyFont="1" applyAlignment="1">
      <alignment horizontal="left" wrapText="1"/>
    </xf>
    <xf numFmtId="0" fontId="8" fillId="0" borderId="0" xfId="1" applyNumberFormat="1" applyFont="1" applyFill="1" applyBorder="1" applyAlignment="1" applyProtection="1">
      <alignment horizontal="justify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9"/>
  <sheetViews>
    <sheetView tabSelected="1" view="pageBreakPreview" zoomScale="84" zoomScaleSheetLayoutView="84" workbookViewId="0">
      <selection activeCell="A12" sqref="A12:G12"/>
    </sheetView>
  </sheetViews>
  <sheetFormatPr defaultColWidth="9.140625" defaultRowHeight="12.75"/>
  <cols>
    <col min="1" max="1" width="79.140625" style="2" customWidth="1"/>
    <col min="2" max="2" width="17.42578125" style="2" customWidth="1"/>
    <col min="3" max="3" width="6.42578125" style="2" customWidth="1"/>
    <col min="4" max="4" width="18.42578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5703125" style="2" hidden="1" customWidth="1"/>
    <col min="10" max="10" width="9.42578125" style="2" hidden="1" customWidth="1"/>
    <col min="11" max="11" width="0.5703125" style="2" customWidth="1"/>
    <col min="12" max="16384" width="9.140625" style="2"/>
  </cols>
  <sheetData>
    <row r="1" spans="1:11" ht="18.75">
      <c r="A1" s="126" t="s">
        <v>283</v>
      </c>
      <c r="B1" s="126"/>
      <c r="C1" s="126"/>
      <c r="D1" s="126"/>
      <c r="E1" s="126"/>
      <c r="F1" s="126"/>
      <c r="G1" s="126"/>
      <c r="H1" s="1"/>
    </row>
    <row r="2" spans="1:11" ht="18.75" customHeight="1">
      <c r="A2" s="127" t="s">
        <v>470</v>
      </c>
      <c r="B2" s="127"/>
      <c r="C2" s="127"/>
      <c r="D2" s="127"/>
      <c r="E2" s="127"/>
      <c r="F2" s="127"/>
      <c r="G2" s="127"/>
      <c r="H2" s="16"/>
      <c r="I2" s="16"/>
      <c r="J2" s="16"/>
      <c r="K2" s="16"/>
    </row>
    <row r="3" spans="1:11" ht="18.75" customHeight="1">
      <c r="A3" s="127" t="s">
        <v>471</v>
      </c>
      <c r="B3" s="127"/>
      <c r="C3" s="127"/>
      <c r="D3" s="127"/>
      <c r="E3" s="127"/>
      <c r="F3" s="127"/>
      <c r="G3" s="127"/>
      <c r="H3" s="16"/>
      <c r="I3" s="16"/>
      <c r="J3" s="16"/>
      <c r="K3" s="16"/>
    </row>
    <row r="4" spans="1:11" ht="18.75" customHeight="1">
      <c r="A4" s="128" t="s">
        <v>476</v>
      </c>
      <c r="B4" s="128"/>
      <c r="C4" s="128"/>
      <c r="D4" s="128"/>
      <c r="E4" s="128"/>
      <c r="F4" s="128"/>
      <c r="G4" s="128"/>
      <c r="H4" s="17"/>
      <c r="I4" s="17"/>
      <c r="J4" s="17"/>
      <c r="K4" s="17"/>
    </row>
    <row r="5" spans="1:11" ht="18.75" customHeight="1">
      <c r="A5" s="129" t="s">
        <v>472</v>
      </c>
      <c r="B5" s="129"/>
      <c r="C5" s="129"/>
      <c r="D5" s="129"/>
      <c r="E5" s="129"/>
      <c r="F5" s="129"/>
      <c r="G5" s="129"/>
      <c r="H5" s="18"/>
      <c r="I5" s="18"/>
      <c r="J5" s="18"/>
      <c r="K5" s="18"/>
    </row>
    <row r="6" spans="1:11" ht="18.75" customHeight="1">
      <c r="A6" s="129" t="s">
        <v>473</v>
      </c>
      <c r="B6" s="129"/>
      <c r="C6" s="129"/>
      <c r="D6" s="129"/>
      <c r="E6" s="129"/>
      <c r="F6" s="129"/>
      <c r="G6" s="129"/>
      <c r="H6" s="18"/>
      <c r="I6" s="18"/>
      <c r="J6" s="18"/>
      <c r="K6" s="18"/>
    </row>
    <row r="7" spans="1:11" ht="18.75" customHeight="1">
      <c r="A7" s="130" t="s">
        <v>475</v>
      </c>
      <c r="B7" s="130"/>
      <c r="C7" s="130"/>
      <c r="D7" s="130"/>
      <c r="E7" s="130"/>
      <c r="F7" s="130"/>
      <c r="G7" s="130"/>
      <c r="H7" s="19"/>
      <c r="I7" s="19"/>
      <c r="J7" s="19"/>
      <c r="K7" s="19"/>
    </row>
    <row r="8" spans="1:11" ht="18.75" customHeight="1">
      <c r="A8" s="130" t="s">
        <v>472</v>
      </c>
      <c r="B8" s="130"/>
      <c r="C8" s="130"/>
      <c r="D8" s="130"/>
      <c r="E8" s="130"/>
      <c r="F8" s="130"/>
      <c r="G8" s="130"/>
      <c r="H8" s="19"/>
      <c r="I8" s="19"/>
      <c r="J8" s="19"/>
      <c r="K8" s="19"/>
    </row>
    <row r="9" spans="1:11" ht="18.75">
      <c r="A9" s="132" t="s">
        <v>474</v>
      </c>
      <c r="B9" s="132"/>
      <c r="C9" s="132"/>
      <c r="D9" s="132"/>
      <c r="E9" s="132"/>
      <c r="F9" s="132"/>
      <c r="G9" s="132"/>
      <c r="H9" s="20"/>
      <c r="I9" s="20"/>
      <c r="J9" s="20"/>
      <c r="K9" s="20"/>
    </row>
    <row r="10" spans="1:11" ht="18.75">
      <c r="A10" s="131"/>
      <c r="B10" s="131"/>
      <c r="C10" s="131"/>
      <c r="D10" s="131"/>
      <c r="E10" s="131"/>
      <c r="F10" s="131"/>
      <c r="G10" s="131"/>
      <c r="H10" s="20"/>
      <c r="I10" s="20"/>
      <c r="J10" s="20"/>
      <c r="K10" s="20"/>
    </row>
    <row r="11" spans="1:11" ht="18.75">
      <c r="A11" s="125" t="s">
        <v>469</v>
      </c>
      <c r="B11" s="124"/>
      <c r="C11" s="124"/>
      <c r="D11" s="124"/>
      <c r="E11" s="124"/>
      <c r="F11" s="124"/>
      <c r="G11" s="124"/>
      <c r="H11" s="20"/>
      <c r="I11" s="20"/>
      <c r="J11" s="20"/>
      <c r="K11" s="20"/>
    </row>
    <row r="12" spans="1:11" ht="59.25" customHeight="1">
      <c r="A12" s="123" t="s">
        <v>324</v>
      </c>
      <c r="B12" s="123"/>
      <c r="C12" s="123"/>
      <c r="D12" s="123"/>
      <c r="E12" s="123"/>
      <c r="F12" s="123"/>
      <c r="G12" s="123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19" t="s">
        <v>5</v>
      </c>
      <c r="B15" s="119" t="s">
        <v>13</v>
      </c>
      <c r="C15" s="119" t="s">
        <v>4</v>
      </c>
      <c r="D15" s="74" t="s">
        <v>22</v>
      </c>
      <c r="E15" s="117" t="s">
        <v>462</v>
      </c>
      <c r="F15" s="120" t="s">
        <v>6</v>
      </c>
      <c r="G15" s="120"/>
      <c r="H15" s="1"/>
    </row>
    <row r="16" spans="1:11" ht="24" customHeight="1">
      <c r="A16" s="119"/>
      <c r="B16" s="119"/>
      <c r="C16" s="119"/>
      <c r="D16" s="75">
        <v>2021</v>
      </c>
      <c r="E16" s="118">
        <v>2022</v>
      </c>
      <c r="F16" s="9" t="s">
        <v>1</v>
      </c>
      <c r="G16" s="9" t="s">
        <v>0</v>
      </c>
      <c r="H16" s="1"/>
    </row>
    <row r="17" spans="1:12" ht="18.75">
      <c r="A17" s="9">
        <v>1</v>
      </c>
      <c r="B17" s="9">
        <v>2</v>
      </c>
      <c r="C17" s="9">
        <v>3</v>
      </c>
      <c r="D17" s="73"/>
      <c r="E17" s="9">
        <v>4</v>
      </c>
      <c r="F17" s="14">
        <v>4</v>
      </c>
      <c r="G17" s="14">
        <v>5</v>
      </c>
      <c r="H17" s="1"/>
    </row>
    <row r="18" spans="1:12" ht="81" customHeight="1">
      <c r="A18" s="109" t="s">
        <v>390</v>
      </c>
      <c r="B18" s="49" t="s">
        <v>43</v>
      </c>
      <c r="C18" s="50" t="s">
        <v>7</v>
      </c>
      <c r="D18" s="76">
        <f t="shared" ref="D18:E20" si="0">D19</f>
        <v>110</v>
      </c>
      <c r="E18" s="76">
        <f t="shared" si="0"/>
        <v>110</v>
      </c>
      <c r="F18" s="32" t="e">
        <f>F20+#REF!+F154</f>
        <v>#REF!</v>
      </c>
      <c r="G18" s="32" t="e">
        <f>G20+#REF!+G154</f>
        <v>#REF!</v>
      </c>
      <c r="H18" s="3"/>
    </row>
    <row r="19" spans="1:12" ht="40.5" customHeight="1">
      <c r="A19" s="55" t="s">
        <v>391</v>
      </c>
      <c r="B19" s="49" t="s">
        <v>44</v>
      </c>
      <c r="C19" s="50" t="s">
        <v>7</v>
      </c>
      <c r="D19" s="77">
        <f t="shared" si="0"/>
        <v>110</v>
      </c>
      <c r="E19" s="77">
        <f t="shared" si="0"/>
        <v>110</v>
      </c>
      <c r="F19" s="32"/>
      <c r="G19" s="32"/>
      <c r="H19" s="3"/>
    </row>
    <row r="20" spans="1:12" ht="44.25" customHeight="1">
      <c r="A20" s="21" t="s">
        <v>45</v>
      </c>
      <c r="B20" s="40" t="s">
        <v>46</v>
      </c>
      <c r="C20" s="38" t="s">
        <v>7</v>
      </c>
      <c r="D20" s="78">
        <f t="shared" si="0"/>
        <v>110</v>
      </c>
      <c r="E20" s="78">
        <f t="shared" si="0"/>
        <v>110</v>
      </c>
      <c r="F20" s="32" t="e">
        <f>#REF!+#REF!+F56+F72+F78+#REF!+#REF!+#REF!+#REF!</f>
        <v>#REF!</v>
      </c>
      <c r="G20" s="32" t="e">
        <f>#REF!+#REF!+G56+G72+G78+#REF!+#REF!+#REF!+#REF!</f>
        <v>#REF!</v>
      </c>
      <c r="H20" s="3"/>
    </row>
    <row r="21" spans="1:12" ht="36.75" customHeight="1">
      <c r="A21" s="26" t="s">
        <v>9</v>
      </c>
      <c r="B21" s="40" t="s">
        <v>46</v>
      </c>
      <c r="C21" s="38">
        <v>200</v>
      </c>
      <c r="D21" s="28">
        <v>110</v>
      </c>
      <c r="E21" s="28">
        <v>110</v>
      </c>
      <c r="F21" s="15">
        <v>21864.3</v>
      </c>
      <c r="G21" s="15">
        <v>19650.97</v>
      </c>
      <c r="H21" s="3"/>
    </row>
    <row r="22" spans="1:12" ht="96" customHeight="1">
      <c r="A22" s="109" t="s">
        <v>392</v>
      </c>
      <c r="B22" s="49" t="s">
        <v>170</v>
      </c>
      <c r="C22" s="50" t="s">
        <v>7</v>
      </c>
      <c r="D22" s="79">
        <f>D23+D26+D29</f>
        <v>11475.96</v>
      </c>
      <c r="E22" s="79">
        <f>E23+E26+E29</f>
        <v>11856.41</v>
      </c>
      <c r="F22" s="4"/>
      <c r="G22" s="4"/>
      <c r="H22" s="69"/>
      <c r="I22" s="70"/>
      <c r="J22" s="70"/>
      <c r="K22" s="70"/>
      <c r="L22" s="70"/>
    </row>
    <row r="23" spans="1:12" ht="74.25" customHeight="1">
      <c r="A23" s="48" t="s">
        <v>437</v>
      </c>
      <c r="B23" s="49" t="s">
        <v>171</v>
      </c>
      <c r="C23" s="50" t="s">
        <v>7</v>
      </c>
      <c r="D23" s="79">
        <f>D24</f>
        <v>727.3</v>
      </c>
      <c r="E23" s="79">
        <f>E24</f>
        <v>728.15</v>
      </c>
      <c r="F23" s="15"/>
      <c r="G23" s="15"/>
      <c r="H23" s="3"/>
    </row>
    <row r="24" spans="1:12" ht="38.25" customHeight="1">
      <c r="A24" s="23" t="s">
        <v>286</v>
      </c>
      <c r="B24" s="40" t="s">
        <v>284</v>
      </c>
      <c r="C24" s="38" t="s">
        <v>7</v>
      </c>
      <c r="D24" s="28">
        <f>D25</f>
        <v>727.3</v>
      </c>
      <c r="E24" s="28">
        <f>E25</f>
        <v>728.15</v>
      </c>
      <c r="F24" s="15"/>
      <c r="G24" s="15"/>
      <c r="H24" s="3"/>
    </row>
    <row r="25" spans="1:12" ht="41.25" customHeight="1">
      <c r="A25" s="26" t="s">
        <v>9</v>
      </c>
      <c r="B25" s="40" t="s">
        <v>284</v>
      </c>
      <c r="C25" s="38">
        <v>200</v>
      </c>
      <c r="D25" s="28">
        <v>727.3</v>
      </c>
      <c r="E25" s="28">
        <v>728.15</v>
      </c>
      <c r="F25" s="15"/>
      <c r="G25" s="15"/>
      <c r="H25" s="3"/>
    </row>
    <row r="26" spans="1:12" ht="57.75" customHeight="1">
      <c r="A26" s="48" t="s">
        <v>172</v>
      </c>
      <c r="B26" s="49" t="s">
        <v>173</v>
      </c>
      <c r="C26" s="50" t="s">
        <v>7</v>
      </c>
      <c r="D26" s="79">
        <f>D27</f>
        <v>510</v>
      </c>
      <c r="E26" s="79">
        <f>E27</f>
        <v>510</v>
      </c>
      <c r="F26" s="15"/>
      <c r="G26" s="15"/>
      <c r="H26" s="3"/>
    </row>
    <row r="27" spans="1:12" ht="21" customHeight="1">
      <c r="A27" s="83" t="s">
        <v>285</v>
      </c>
      <c r="B27" s="40" t="s">
        <v>174</v>
      </c>
      <c r="C27" s="38" t="s">
        <v>7</v>
      </c>
      <c r="D27" s="28">
        <f>D28</f>
        <v>510</v>
      </c>
      <c r="E27" s="28">
        <f>E28</f>
        <v>510</v>
      </c>
      <c r="F27" s="15"/>
      <c r="G27" s="15"/>
      <c r="H27" s="3"/>
    </row>
    <row r="28" spans="1:12" ht="41.25" customHeight="1">
      <c r="A28" s="26" t="s">
        <v>9</v>
      </c>
      <c r="B28" s="40" t="s">
        <v>174</v>
      </c>
      <c r="C28" s="38">
        <v>200</v>
      </c>
      <c r="D28" s="28">
        <v>510</v>
      </c>
      <c r="E28" s="28">
        <v>510</v>
      </c>
      <c r="F28" s="15"/>
      <c r="G28" s="15"/>
      <c r="H28" s="3"/>
    </row>
    <row r="29" spans="1:12" ht="91.5" customHeight="1">
      <c r="A29" s="48" t="s">
        <v>438</v>
      </c>
      <c r="B29" s="49" t="s">
        <v>439</v>
      </c>
      <c r="C29" s="50" t="s">
        <v>7</v>
      </c>
      <c r="D29" s="79">
        <f>D30+D34</f>
        <v>10238.66</v>
      </c>
      <c r="E29" s="79">
        <f>E30+E34</f>
        <v>10618.26</v>
      </c>
      <c r="F29" s="15"/>
      <c r="G29" s="15"/>
      <c r="H29" s="3"/>
    </row>
    <row r="30" spans="1:12" ht="39.75" customHeight="1">
      <c r="A30" s="26" t="s">
        <v>14</v>
      </c>
      <c r="B30" s="40" t="s">
        <v>175</v>
      </c>
      <c r="C30" s="38" t="s">
        <v>7</v>
      </c>
      <c r="D30" s="28">
        <f>D31+D32+D33</f>
        <v>761.86</v>
      </c>
      <c r="E30" s="28">
        <f>E31+E32+E33</f>
        <v>761.86</v>
      </c>
      <c r="F30" s="15"/>
      <c r="G30" s="15"/>
      <c r="H30" s="3"/>
    </row>
    <row r="31" spans="1:12" ht="75" customHeight="1">
      <c r="A31" s="5" t="s">
        <v>16</v>
      </c>
      <c r="B31" s="40" t="s">
        <v>175</v>
      </c>
      <c r="C31" s="38">
        <v>100</v>
      </c>
      <c r="D31" s="28">
        <v>258.76</v>
      </c>
      <c r="E31" s="28">
        <v>258.76</v>
      </c>
      <c r="F31" s="15"/>
      <c r="G31" s="15"/>
      <c r="H31" s="3"/>
    </row>
    <row r="32" spans="1:12" ht="36.75" customHeight="1">
      <c r="A32" s="26" t="s">
        <v>9</v>
      </c>
      <c r="B32" s="40" t="s">
        <v>175</v>
      </c>
      <c r="C32" s="38">
        <v>200</v>
      </c>
      <c r="D32" s="28">
        <v>499.1</v>
      </c>
      <c r="E32" s="28">
        <v>499.1</v>
      </c>
      <c r="F32" s="15"/>
      <c r="G32" s="15"/>
      <c r="H32" s="3"/>
    </row>
    <row r="33" spans="1:8" ht="18.600000000000001" customHeight="1">
      <c r="A33" s="26" t="s">
        <v>11</v>
      </c>
      <c r="B33" s="40" t="s">
        <v>175</v>
      </c>
      <c r="C33" s="38">
        <v>800</v>
      </c>
      <c r="D33" s="28">
        <v>4</v>
      </c>
      <c r="E33" s="28">
        <v>4</v>
      </c>
      <c r="F33" s="15"/>
      <c r="G33" s="15"/>
      <c r="H33" s="3"/>
    </row>
    <row r="34" spans="1:8" ht="37.5" customHeight="1">
      <c r="A34" s="26" t="s">
        <v>176</v>
      </c>
      <c r="B34" s="40" t="s">
        <v>177</v>
      </c>
      <c r="C34" s="38" t="s">
        <v>7</v>
      </c>
      <c r="D34" s="28">
        <f>D35</f>
        <v>9476.7999999999993</v>
      </c>
      <c r="E34" s="28">
        <f>E35</f>
        <v>9856.4</v>
      </c>
      <c r="F34" s="15"/>
      <c r="G34" s="15"/>
      <c r="H34" s="3"/>
    </row>
    <row r="35" spans="1:8" ht="83.25" customHeight="1">
      <c r="A35" s="5" t="s">
        <v>16</v>
      </c>
      <c r="B35" s="40" t="s">
        <v>177</v>
      </c>
      <c r="C35" s="38">
        <v>100</v>
      </c>
      <c r="D35" s="28">
        <v>9476.7999999999993</v>
      </c>
      <c r="E35" s="28">
        <v>9856.4</v>
      </c>
      <c r="F35" s="15"/>
      <c r="G35" s="15"/>
      <c r="H35" s="3"/>
    </row>
    <row r="36" spans="1:8" ht="115.5" customHeight="1">
      <c r="A36" s="109" t="s">
        <v>393</v>
      </c>
      <c r="B36" s="49" t="s">
        <v>47</v>
      </c>
      <c r="C36" s="50" t="s">
        <v>7</v>
      </c>
      <c r="D36" s="96">
        <f>D37+D43</f>
        <v>4229.24</v>
      </c>
      <c r="E36" s="96">
        <f>E37+E43</f>
        <v>4356.51</v>
      </c>
      <c r="F36" s="15">
        <v>654.84</v>
      </c>
      <c r="G36" s="15">
        <v>654.84</v>
      </c>
      <c r="H36" s="3"/>
    </row>
    <row r="37" spans="1:8" ht="57" customHeight="1">
      <c r="A37" s="54" t="s">
        <v>394</v>
      </c>
      <c r="B37" s="49" t="s">
        <v>48</v>
      </c>
      <c r="C37" s="50" t="s">
        <v>7</v>
      </c>
      <c r="D37" s="79">
        <f>D38</f>
        <v>3757.2400000000002</v>
      </c>
      <c r="E37" s="79">
        <f>E38</f>
        <v>3884.51</v>
      </c>
      <c r="F37" s="15"/>
      <c r="G37" s="15"/>
      <c r="H37" s="3"/>
    </row>
    <row r="38" spans="1:8" ht="45.75" customHeight="1">
      <c r="A38" s="43" t="s">
        <v>435</v>
      </c>
      <c r="B38" s="40" t="s">
        <v>165</v>
      </c>
      <c r="C38" s="38" t="s">
        <v>7</v>
      </c>
      <c r="D38" s="28">
        <f>D39</f>
        <v>3757.2400000000002</v>
      </c>
      <c r="E38" s="28">
        <f>E39</f>
        <v>3884.51</v>
      </c>
      <c r="F38" s="15"/>
      <c r="G38" s="15"/>
      <c r="H38" s="3"/>
    </row>
    <row r="39" spans="1:8" ht="40.5" customHeight="1">
      <c r="A39" s="66" t="s">
        <v>166</v>
      </c>
      <c r="B39" s="40" t="s">
        <v>167</v>
      </c>
      <c r="C39" s="50" t="s">
        <v>7</v>
      </c>
      <c r="D39" s="28">
        <f>D40+D41+D42</f>
        <v>3757.2400000000002</v>
      </c>
      <c r="E39" s="28">
        <f>E40+E41+E42</f>
        <v>3884.51</v>
      </c>
      <c r="F39" s="15"/>
      <c r="G39" s="15"/>
      <c r="H39" s="3"/>
    </row>
    <row r="40" spans="1:8" ht="79.5" customHeight="1">
      <c r="A40" s="5" t="s">
        <v>16</v>
      </c>
      <c r="B40" s="40" t="s">
        <v>167</v>
      </c>
      <c r="C40" s="38">
        <v>100</v>
      </c>
      <c r="D40" s="80">
        <v>3123.59</v>
      </c>
      <c r="E40" s="28">
        <v>3248.53</v>
      </c>
      <c r="F40" s="15"/>
      <c r="G40" s="15"/>
      <c r="H40" s="3"/>
    </row>
    <row r="41" spans="1:8" ht="42.75" customHeight="1">
      <c r="A41" s="26" t="s">
        <v>9</v>
      </c>
      <c r="B41" s="40" t="s">
        <v>167</v>
      </c>
      <c r="C41" s="38">
        <v>200</v>
      </c>
      <c r="D41" s="80">
        <v>621.04999999999995</v>
      </c>
      <c r="E41" s="28">
        <v>623.38</v>
      </c>
      <c r="F41" s="15"/>
      <c r="G41" s="15"/>
      <c r="H41" s="3"/>
    </row>
    <row r="42" spans="1:8" ht="21" customHeight="1">
      <c r="A42" s="26" t="s">
        <v>11</v>
      </c>
      <c r="B42" s="40" t="s">
        <v>167</v>
      </c>
      <c r="C42" s="38">
        <v>800</v>
      </c>
      <c r="D42" s="80">
        <v>12.6</v>
      </c>
      <c r="E42" s="28">
        <v>12.6</v>
      </c>
      <c r="F42" s="15"/>
      <c r="G42" s="15"/>
      <c r="H42" s="3"/>
    </row>
    <row r="43" spans="1:8" ht="55.5" customHeight="1">
      <c r="A43" s="67" t="s">
        <v>168</v>
      </c>
      <c r="B43" s="49" t="s">
        <v>47</v>
      </c>
      <c r="C43" s="50" t="s">
        <v>7</v>
      </c>
      <c r="D43" s="79">
        <f>D44+D49</f>
        <v>472</v>
      </c>
      <c r="E43" s="79">
        <f>E44+E49</f>
        <v>472</v>
      </c>
      <c r="F43" s="15"/>
      <c r="G43" s="15"/>
      <c r="H43" s="3"/>
    </row>
    <row r="44" spans="1:8" ht="57.75" customHeight="1">
      <c r="A44" s="45" t="s">
        <v>436</v>
      </c>
      <c r="B44" s="40" t="s">
        <v>464</v>
      </c>
      <c r="C44" s="38" t="s">
        <v>7</v>
      </c>
      <c r="D44" s="28">
        <f>D45+D47</f>
        <v>462</v>
      </c>
      <c r="E44" s="28">
        <f>E45+E47</f>
        <v>462</v>
      </c>
      <c r="F44" s="15"/>
      <c r="G44" s="15"/>
      <c r="H44" s="3"/>
    </row>
    <row r="45" spans="1:8" ht="57.75" customHeight="1">
      <c r="A45" s="45" t="s">
        <v>169</v>
      </c>
      <c r="B45" s="40" t="s">
        <v>465</v>
      </c>
      <c r="C45" s="38" t="s">
        <v>7</v>
      </c>
      <c r="D45" s="28">
        <f>D46</f>
        <v>0</v>
      </c>
      <c r="E45" s="28">
        <f>E46</f>
        <v>0</v>
      </c>
      <c r="F45" s="15"/>
      <c r="G45" s="15"/>
      <c r="H45" s="3"/>
    </row>
    <row r="46" spans="1:8" ht="38.25" customHeight="1">
      <c r="A46" s="5" t="s">
        <v>9</v>
      </c>
      <c r="B46" s="40" t="s">
        <v>465</v>
      </c>
      <c r="C46" s="38">
        <v>200</v>
      </c>
      <c r="D46" s="28">
        <v>0</v>
      </c>
      <c r="E46" s="28">
        <v>0</v>
      </c>
      <c r="F46" s="15"/>
      <c r="G46" s="15"/>
      <c r="H46" s="3"/>
    </row>
    <row r="47" spans="1:8" ht="56.25">
      <c r="A47" s="45" t="s">
        <v>169</v>
      </c>
      <c r="B47" s="40" t="s">
        <v>466</v>
      </c>
      <c r="C47" s="38" t="s">
        <v>7</v>
      </c>
      <c r="D47" s="28">
        <f>D48</f>
        <v>462</v>
      </c>
      <c r="E47" s="28">
        <f>E48</f>
        <v>462</v>
      </c>
      <c r="F47" s="15"/>
      <c r="G47" s="15"/>
      <c r="H47" s="3"/>
    </row>
    <row r="48" spans="1:8" ht="38.25" customHeight="1">
      <c r="A48" s="5" t="s">
        <v>9</v>
      </c>
      <c r="B48" s="40" t="s">
        <v>466</v>
      </c>
      <c r="C48" s="38">
        <v>200</v>
      </c>
      <c r="D48" s="28">
        <v>462</v>
      </c>
      <c r="E48" s="28">
        <v>462</v>
      </c>
      <c r="F48" s="15"/>
      <c r="G48" s="15"/>
      <c r="H48" s="3"/>
    </row>
    <row r="49" spans="1:8" ht="36" customHeight="1">
      <c r="A49" s="48" t="s">
        <v>244</v>
      </c>
      <c r="B49" s="49" t="s">
        <v>245</v>
      </c>
      <c r="C49" s="50" t="s">
        <v>7</v>
      </c>
      <c r="D49" s="79">
        <f>D50</f>
        <v>10</v>
      </c>
      <c r="E49" s="79">
        <f>E50</f>
        <v>10</v>
      </c>
      <c r="F49" s="15"/>
      <c r="G49" s="15"/>
      <c r="H49" s="3"/>
    </row>
    <row r="50" spans="1:8" ht="37.5" customHeight="1">
      <c r="A50" s="26" t="s">
        <v>279</v>
      </c>
      <c r="B50" s="40" t="s">
        <v>278</v>
      </c>
      <c r="C50" s="38" t="s">
        <v>7</v>
      </c>
      <c r="D50" s="28">
        <f>D51</f>
        <v>10</v>
      </c>
      <c r="E50" s="28">
        <f>E51</f>
        <v>10</v>
      </c>
      <c r="F50" s="15"/>
      <c r="G50" s="15"/>
      <c r="H50" s="3"/>
    </row>
    <row r="51" spans="1:8" ht="40.5" customHeight="1">
      <c r="A51" s="26" t="s">
        <v>9</v>
      </c>
      <c r="B51" s="40" t="s">
        <v>278</v>
      </c>
      <c r="C51" s="38">
        <v>200</v>
      </c>
      <c r="D51" s="28">
        <v>10</v>
      </c>
      <c r="E51" s="28">
        <v>10</v>
      </c>
      <c r="F51" s="15"/>
      <c r="G51" s="15"/>
      <c r="H51" s="3"/>
    </row>
    <row r="52" spans="1:8" ht="113.25" customHeight="1">
      <c r="A52" s="109" t="s">
        <v>395</v>
      </c>
      <c r="B52" s="49" t="s">
        <v>49</v>
      </c>
      <c r="C52" s="50" t="s">
        <v>7</v>
      </c>
      <c r="D52" s="76">
        <f>D53+D57+D66</f>
        <v>34009.94</v>
      </c>
      <c r="E52" s="76">
        <f>E53+E57+E66</f>
        <v>34009.94</v>
      </c>
      <c r="F52" s="15">
        <v>10224.94</v>
      </c>
      <c r="G52" s="15">
        <v>9880.4</v>
      </c>
      <c r="H52" s="3"/>
    </row>
    <row r="53" spans="1:8" ht="98.25" customHeight="1">
      <c r="A53" s="55" t="s">
        <v>249</v>
      </c>
      <c r="B53" s="49" t="s">
        <v>319</v>
      </c>
      <c r="C53" s="50" t="s">
        <v>7</v>
      </c>
      <c r="D53" s="76">
        <f t="shared" ref="D53:E55" si="1">D54</f>
        <v>10317</v>
      </c>
      <c r="E53" s="76">
        <f t="shared" si="1"/>
        <v>10317</v>
      </c>
      <c r="F53" s="15"/>
      <c r="G53" s="15"/>
      <c r="H53" s="3"/>
    </row>
    <row r="54" spans="1:8" ht="61.5" customHeight="1">
      <c r="A54" s="55" t="s">
        <v>310</v>
      </c>
      <c r="B54" s="49" t="s">
        <v>317</v>
      </c>
      <c r="C54" s="50" t="s">
        <v>7</v>
      </c>
      <c r="D54" s="76">
        <f t="shared" si="1"/>
        <v>10317</v>
      </c>
      <c r="E54" s="76">
        <f t="shared" si="1"/>
        <v>10317</v>
      </c>
      <c r="F54" s="15"/>
      <c r="G54" s="15"/>
      <c r="H54" s="3"/>
    </row>
    <row r="55" spans="1:8" ht="50.25" customHeight="1">
      <c r="A55" s="26" t="s">
        <v>311</v>
      </c>
      <c r="B55" s="40" t="s">
        <v>318</v>
      </c>
      <c r="C55" s="38" t="s">
        <v>7</v>
      </c>
      <c r="D55" s="28">
        <f t="shared" si="1"/>
        <v>10317</v>
      </c>
      <c r="E55" s="28">
        <f t="shared" si="1"/>
        <v>10317</v>
      </c>
      <c r="F55" s="15">
        <v>2626.56</v>
      </c>
      <c r="G55" s="28">
        <v>2626.56</v>
      </c>
      <c r="H55" s="3"/>
    </row>
    <row r="56" spans="1:8" ht="42" customHeight="1">
      <c r="A56" s="36" t="s">
        <v>9</v>
      </c>
      <c r="B56" s="40" t="s">
        <v>318</v>
      </c>
      <c r="C56" s="38">
        <v>200</v>
      </c>
      <c r="D56" s="80">
        <v>10317</v>
      </c>
      <c r="E56" s="78">
        <v>10317</v>
      </c>
      <c r="F56" s="32" t="e">
        <f>F70+F71+#REF!</f>
        <v>#REF!</v>
      </c>
      <c r="G56" s="32" t="e">
        <f>G70+G71+#REF!</f>
        <v>#REF!</v>
      </c>
      <c r="H56" s="3"/>
    </row>
    <row r="57" spans="1:8" ht="30" customHeight="1">
      <c r="A57" s="57" t="s">
        <v>276</v>
      </c>
      <c r="B57" s="49" t="s">
        <v>255</v>
      </c>
      <c r="C57" s="50"/>
      <c r="D57" s="77">
        <f>D58+D62</f>
        <v>23679.940000000002</v>
      </c>
      <c r="E57" s="77">
        <f>E58+E62</f>
        <v>23679.940000000002</v>
      </c>
      <c r="F57" s="32"/>
      <c r="G57" s="32"/>
      <c r="H57" s="3"/>
    </row>
    <row r="58" spans="1:8" ht="48" customHeight="1">
      <c r="A58" s="57" t="s">
        <v>312</v>
      </c>
      <c r="B58" s="49" t="s">
        <v>256</v>
      </c>
      <c r="C58" s="50"/>
      <c r="D58" s="77">
        <f>D59+D64</f>
        <v>16189.04</v>
      </c>
      <c r="E58" s="77">
        <f>E59+E64</f>
        <v>16189.04</v>
      </c>
      <c r="F58" s="32"/>
      <c r="G58" s="32"/>
      <c r="H58" s="3"/>
    </row>
    <row r="59" spans="1:8" ht="48" customHeight="1">
      <c r="A59" s="5" t="s">
        <v>313</v>
      </c>
      <c r="B59" s="40" t="s">
        <v>257</v>
      </c>
      <c r="C59" s="38" t="s">
        <v>7</v>
      </c>
      <c r="D59" s="78">
        <f>D60</f>
        <v>16189.04</v>
      </c>
      <c r="E59" s="78">
        <f>E60</f>
        <v>16189.04</v>
      </c>
      <c r="F59" s="32"/>
      <c r="G59" s="32"/>
      <c r="H59" s="3"/>
    </row>
    <row r="60" spans="1:8" ht="38.25" customHeight="1">
      <c r="A60" s="36" t="s">
        <v>9</v>
      </c>
      <c r="B60" s="40" t="s">
        <v>257</v>
      </c>
      <c r="C60" s="38">
        <v>200</v>
      </c>
      <c r="D60" s="78">
        <v>16189.04</v>
      </c>
      <c r="E60" s="78">
        <v>16189.04</v>
      </c>
      <c r="F60" s="32"/>
      <c r="G60" s="32"/>
      <c r="H60" s="3"/>
    </row>
    <row r="61" spans="1:8" ht="53.25" customHeight="1">
      <c r="A61" s="57" t="s">
        <v>314</v>
      </c>
      <c r="B61" s="40" t="s">
        <v>315</v>
      </c>
      <c r="C61" s="38" t="s">
        <v>7</v>
      </c>
      <c r="D61" s="78">
        <f>D62</f>
        <v>7490.9</v>
      </c>
      <c r="E61" s="78">
        <f>E62</f>
        <v>7490.9</v>
      </c>
      <c r="F61" s="32"/>
      <c r="G61" s="32"/>
      <c r="H61" s="3"/>
    </row>
    <row r="62" spans="1:8" ht="49.5" customHeight="1">
      <c r="A62" s="5" t="s">
        <v>313</v>
      </c>
      <c r="B62" s="40" t="s">
        <v>306</v>
      </c>
      <c r="C62" s="38" t="s">
        <v>7</v>
      </c>
      <c r="D62" s="78">
        <f>D63</f>
        <v>7490.9</v>
      </c>
      <c r="E62" s="78">
        <f>E63</f>
        <v>7490.9</v>
      </c>
      <c r="F62" s="32"/>
      <c r="G62" s="32"/>
      <c r="H62" s="3"/>
    </row>
    <row r="63" spans="1:8" ht="38.25" customHeight="1">
      <c r="A63" s="5" t="s">
        <v>9</v>
      </c>
      <c r="B63" s="40" t="s">
        <v>306</v>
      </c>
      <c r="C63" s="38">
        <v>200</v>
      </c>
      <c r="D63" s="78">
        <v>7490.9</v>
      </c>
      <c r="E63" s="78">
        <v>7490.9</v>
      </c>
      <c r="F63" s="32"/>
      <c r="G63" s="32"/>
      <c r="H63" s="3"/>
    </row>
    <row r="64" spans="1:8" ht="57.75" customHeight="1">
      <c r="A64" s="36" t="s">
        <v>258</v>
      </c>
      <c r="B64" s="40" t="s">
        <v>259</v>
      </c>
      <c r="C64" s="38" t="s">
        <v>7</v>
      </c>
      <c r="D64" s="78">
        <f>D65</f>
        <v>0</v>
      </c>
      <c r="E64" s="78">
        <f>E65</f>
        <v>0</v>
      </c>
      <c r="F64" s="32"/>
      <c r="G64" s="32"/>
      <c r="H64" s="3"/>
    </row>
    <row r="65" spans="1:12" ht="38.25" customHeight="1">
      <c r="A65" s="36" t="s">
        <v>9</v>
      </c>
      <c r="B65" s="40" t="s">
        <v>259</v>
      </c>
      <c r="C65" s="38">
        <v>200</v>
      </c>
      <c r="D65" s="78">
        <v>0</v>
      </c>
      <c r="E65" s="78">
        <v>0</v>
      </c>
      <c r="F65" s="32"/>
      <c r="G65" s="32"/>
      <c r="H65" s="3"/>
    </row>
    <row r="66" spans="1:12" ht="60" customHeight="1">
      <c r="A66" s="68" t="s">
        <v>178</v>
      </c>
      <c r="B66" s="49" t="s">
        <v>250</v>
      </c>
      <c r="C66" s="50" t="s">
        <v>7</v>
      </c>
      <c r="D66" s="77">
        <f t="shared" ref="D66:E68" si="2">D67</f>
        <v>13</v>
      </c>
      <c r="E66" s="77">
        <f t="shared" si="2"/>
        <v>13</v>
      </c>
      <c r="F66" s="32"/>
      <c r="G66" s="32"/>
      <c r="H66" s="3"/>
    </row>
    <row r="67" spans="1:12" ht="43.5" customHeight="1">
      <c r="A67" s="68" t="s">
        <v>251</v>
      </c>
      <c r="B67" s="49" t="s">
        <v>253</v>
      </c>
      <c r="C67" s="50" t="s">
        <v>7</v>
      </c>
      <c r="D67" s="77">
        <f t="shared" si="2"/>
        <v>13</v>
      </c>
      <c r="E67" s="77">
        <f t="shared" si="2"/>
        <v>13</v>
      </c>
      <c r="F67" s="32"/>
      <c r="G67" s="32"/>
      <c r="H67" s="3"/>
    </row>
    <row r="68" spans="1:12" ht="43.5" customHeight="1">
      <c r="A68" s="36" t="s">
        <v>252</v>
      </c>
      <c r="B68" s="40" t="s">
        <v>254</v>
      </c>
      <c r="C68" s="38" t="s">
        <v>7</v>
      </c>
      <c r="D68" s="78">
        <f t="shared" si="2"/>
        <v>13</v>
      </c>
      <c r="E68" s="78">
        <f t="shared" si="2"/>
        <v>13</v>
      </c>
      <c r="F68" s="32"/>
      <c r="G68" s="32"/>
      <c r="H68" s="3"/>
    </row>
    <row r="69" spans="1:12" ht="40.5" customHeight="1">
      <c r="A69" s="42" t="s">
        <v>42</v>
      </c>
      <c r="B69" s="40" t="s">
        <v>254</v>
      </c>
      <c r="C69" s="38">
        <v>600</v>
      </c>
      <c r="D69" s="78">
        <v>13</v>
      </c>
      <c r="E69" s="78">
        <v>13</v>
      </c>
      <c r="F69" s="32"/>
      <c r="G69" s="32"/>
      <c r="H69" s="3"/>
    </row>
    <row r="70" spans="1:12" ht="78.75" customHeight="1">
      <c r="A70" s="109" t="s">
        <v>396</v>
      </c>
      <c r="B70" s="49" t="s">
        <v>50</v>
      </c>
      <c r="C70" s="50" t="s">
        <v>7</v>
      </c>
      <c r="D70" s="77">
        <f>D71+D75+D82+D92</f>
        <v>9354.52</v>
      </c>
      <c r="E70" s="77">
        <f>E71+E75+E82+E92</f>
        <v>9664.3900000000012</v>
      </c>
      <c r="F70" s="77">
        <f t="shared" ref="F70:K70" si="3">F71+F75+F82</f>
        <v>4250.6399999999994</v>
      </c>
      <c r="G70" s="77">
        <f t="shared" si="3"/>
        <v>5580.95</v>
      </c>
      <c r="H70" s="77">
        <f t="shared" si="3"/>
        <v>0</v>
      </c>
      <c r="I70" s="77">
        <f t="shared" si="3"/>
        <v>0</v>
      </c>
      <c r="J70" s="77">
        <f t="shared" si="3"/>
        <v>0</v>
      </c>
      <c r="K70" s="77">
        <f t="shared" si="3"/>
        <v>0</v>
      </c>
    </row>
    <row r="71" spans="1:12" ht="63" customHeight="1">
      <c r="A71" s="48" t="s">
        <v>397</v>
      </c>
      <c r="B71" s="49" t="s">
        <v>51</v>
      </c>
      <c r="C71" s="50" t="s">
        <v>7</v>
      </c>
      <c r="D71" s="76">
        <f t="shared" ref="D71:E73" si="4">D72</f>
        <v>10</v>
      </c>
      <c r="E71" s="76">
        <f t="shared" si="4"/>
        <v>10</v>
      </c>
      <c r="F71" s="15">
        <v>4250.6399999999994</v>
      </c>
      <c r="G71" s="15">
        <v>5580.95</v>
      </c>
      <c r="H71" s="3"/>
    </row>
    <row r="72" spans="1:12" ht="57" customHeight="1">
      <c r="A72" s="56" t="s">
        <v>398</v>
      </c>
      <c r="B72" s="49" t="s">
        <v>52</v>
      </c>
      <c r="C72" s="50" t="s">
        <v>7</v>
      </c>
      <c r="D72" s="77">
        <f t="shared" si="4"/>
        <v>10</v>
      </c>
      <c r="E72" s="77">
        <f t="shared" si="4"/>
        <v>10</v>
      </c>
      <c r="F72" s="32" t="e">
        <f>#REF!+#REF!+F77</f>
        <v>#REF!</v>
      </c>
      <c r="G72" s="32" t="e">
        <f>#REF!+#REF!+G77</f>
        <v>#REF!</v>
      </c>
      <c r="H72" s="3"/>
    </row>
    <row r="73" spans="1:12" ht="42" customHeight="1">
      <c r="A73" s="24" t="s">
        <v>34</v>
      </c>
      <c r="B73" s="40" t="s">
        <v>179</v>
      </c>
      <c r="C73" s="38" t="s">
        <v>7</v>
      </c>
      <c r="D73" s="78">
        <f t="shared" si="4"/>
        <v>10</v>
      </c>
      <c r="E73" s="78">
        <f t="shared" si="4"/>
        <v>10</v>
      </c>
      <c r="F73" s="32"/>
      <c r="G73" s="32"/>
      <c r="H73" s="3"/>
    </row>
    <row r="74" spans="1:12" ht="39.75" customHeight="1">
      <c r="A74" s="24" t="s">
        <v>9</v>
      </c>
      <c r="B74" s="40" t="s">
        <v>179</v>
      </c>
      <c r="C74" s="38">
        <v>200</v>
      </c>
      <c r="D74" s="78">
        <v>10</v>
      </c>
      <c r="E74" s="78">
        <v>10</v>
      </c>
      <c r="F74" s="32"/>
      <c r="G74" s="32"/>
      <c r="H74" s="69"/>
      <c r="I74" s="70"/>
      <c r="J74" s="70"/>
      <c r="K74" s="70"/>
      <c r="L74" s="70"/>
    </row>
    <row r="75" spans="1:12" ht="57" customHeight="1">
      <c r="A75" s="56" t="s">
        <v>440</v>
      </c>
      <c r="B75" s="49" t="s">
        <v>54</v>
      </c>
      <c r="C75" s="50" t="s">
        <v>7</v>
      </c>
      <c r="D75" s="77">
        <f>D76+D79</f>
        <v>145</v>
      </c>
      <c r="E75" s="77">
        <f>E76+E79</f>
        <v>145</v>
      </c>
      <c r="F75" s="32"/>
      <c r="G75" s="32"/>
      <c r="H75" s="69"/>
      <c r="I75" s="70"/>
      <c r="J75" s="70"/>
      <c r="K75" s="70"/>
      <c r="L75" s="70"/>
    </row>
    <row r="76" spans="1:12" ht="42" customHeight="1">
      <c r="A76" s="56" t="s">
        <v>180</v>
      </c>
      <c r="B76" s="49" t="s">
        <v>55</v>
      </c>
      <c r="C76" s="50" t="s">
        <v>7</v>
      </c>
      <c r="D76" s="77">
        <f>D77</f>
        <v>115</v>
      </c>
      <c r="E76" s="77">
        <f>E77</f>
        <v>115</v>
      </c>
      <c r="F76" s="32"/>
      <c r="G76" s="32"/>
      <c r="H76" s="69"/>
      <c r="I76" s="70"/>
      <c r="J76" s="70"/>
      <c r="K76" s="70"/>
      <c r="L76" s="70"/>
    </row>
    <row r="77" spans="1:12" ht="38.25" customHeight="1">
      <c r="A77" s="26" t="s">
        <v>38</v>
      </c>
      <c r="B77" s="40" t="s">
        <v>181</v>
      </c>
      <c r="C77" s="38" t="s">
        <v>7</v>
      </c>
      <c r="D77" s="78">
        <f>D78</f>
        <v>115</v>
      </c>
      <c r="E77" s="78">
        <f>E78</f>
        <v>115</v>
      </c>
      <c r="F77" s="15">
        <v>135.83000000000001</v>
      </c>
      <c r="G77" s="15">
        <v>131.53</v>
      </c>
      <c r="H77" s="3"/>
    </row>
    <row r="78" spans="1:12" ht="18.75">
      <c r="A78" s="24" t="s">
        <v>11</v>
      </c>
      <c r="B78" s="40" t="s">
        <v>181</v>
      </c>
      <c r="C78" s="38">
        <v>800</v>
      </c>
      <c r="D78" s="78">
        <v>115</v>
      </c>
      <c r="E78" s="78">
        <v>115</v>
      </c>
      <c r="F78" s="32" t="e">
        <f>#REF!+#REF!+F114</f>
        <v>#REF!</v>
      </c>
      <c r="G78" s="32" t="e">
        <f>#REF!+#REF!+G114</f>
        <v>#REF!</v>
      </c>
      <c r="H78" s="3"/>
    </row>
    <row r="79" spans="1:12" ht="37.5">
      <c r="A79" s="56" t="s">
        <v>399</v>
      </c>
      <c r="B79" s="49" t="s">
        <v>182</v>
      </c>
      <c r="C79" s="50" t="s">
        <v>7</v>
      </c>
      <c r="D79" s="77">
        <f>D80</f>
        <v>30</v>
      </c>
      <c r="E79" s="77">
        <f>E80</f>
        <v>30</v>
      </c>
      <c r="F79" s="32"/>
      <c r="G79" s="32"/>
      <c r="H79" s="3"/>
    </row>
    <row r="80" spans="1:12" ht="56.25">
      <c r="A80" s="24" t="s">
        <v>53</v>
      </c>
      <c r="B80" s="40" t="s">
        <v>183</v>
      </c>
      <c r="C80" s="38" t="s">
        <v>7</v>
      </c>
      <c r="D80" s="78">
        <f>D81</f>
        <v>30</v>
      </c>
      <c r="E80" s="78">
        <f>E81</f>
        <v>30</v>
      </c>
      <c r="F80" s="32"/>
      <c r="G80" s="32"/>
      <c r="H80" s="3"/>
    </row>
    <row r="81" spans="1:8" ht="37.5">
      <c r="A81" s="24" t="s">
        <v>9</v>
      </c>
      <c r="B81" s="40" t="s">
        <v>183</v>
      </c>
      <c r="C81" s="38">
        <v>200</v>
      </c>
      <c r="D81" s="78">
        <v>30</v>
      </c>
      <c r="E81" s="78">
        <v>30</v>
      </c>
      <c r="F81" s="32"/>
      <c r="G81" s="32"/>
      <c r="H81" s="3"/>
    </row>
    <row r="82" spans="1:8" ht="56.25">
      <c r="A82" s="56" t="s">
        <v>366</v>
      </c>
      <c r="B82" s="49" t="s">
        <v>367</v>
      </c>
      <c r="C82" s="50" t="s">
        <v>7</v>
      </c>
      <c r="D82" s="77">
        <f>D83+D86+D89</f>
        <v>25</v>
      </c>
      <c r="E82" s="77">
        <f>E83+E86+E89</f>
        <v>25</v>
      </c>
      <c r="F82" s="32"/>
      <c r="G82" s="32"/>
      <c r="H82" s="3"/>
    </row>
    <row r="83" spans="1:8" ht="37.5">
      <c r="A83" s="56" t="s">
        <v>368</v>
      </c>
      <c r="B83" s="49" t="s">
        <v>369</v>
      </c>
      <c r="C83" s="50" t="s">
        <v>7</v>
      </c>
      <c r="D83" s="77">
        <f>D84</f>
        <v>10</v>
      </c>
      <c r="E83" s="77">
        <f>E84</f>
        <v>10</v>
      </c>
      <c r="F83" s="32"/>
      <c r="G83" s="32"/>
      <c r="H83" s="3"/>
    </row>
    <row r="84" spans="1:8" ht="37.5">
      <c r="A84" s="24" t="s">
        <v>441</v>
      </c>
      <c r="B84" s="40" t="s">
        <v>370</v>
      </c>
      <c r="C84" s="38" t="s">
        <v>7</v>
      </c>
      <c r="D84" s="78">
        <f>D85</f>
        <v>10</v>
      </c>
      <c r="E84" s="78">
        <f>E85</f>
        <v>10</v>
      </c>
      <c r="F84" s="32"/>
      <c r="G84" s="32"/>
      <c r="H84" s="3"/>
    </row>
    <row r="85" spans="1:8" ht="37.5">
      <c r="A85" s="24" t="s">
        <v>9</v>
      </c>
      <c r="B85" s="40" t="s">
        <v>370</v>
      </c>
      <c r="C85" s="38">
        <v>200</v>
      </c>
      <c r="D85" s="78">
        <v>10</v>
      </c>
      <c r="E85" s="78">
        <v>10</v>
      </c>
      <c r="F85" s="32"/>
      <c r="G85" s="32"/>
      <c r="H85" s="3"/>
    </row>
    <row r="86" spans="1:8" ht="56.25">
      <c r="A86" s="56" t="s">
        <v>371</v>
      </c>
      <c r="B86" s="49" t="s">
        <v>56</v>
      </c>
      <c r="C86" s="50" t="s">
        <v>7</v>
      </c>
      <c r="D86" s="77">
        <f>D87</f>
        <v>10</v>
      </c>
      <c r="E86" s="77">
        <f>E87</f>
        <v>10</v>
      </c>
      <c r="F86" s="32"/>
      <c r="G86" s="32"/>
      <c r="H86" s="3"/>
    </row>
    <row r="87" spans="1:8" ht="56.25">
      <c r="A87" s="24" t="s">
        <v>442</v>
      </c>
      <c r="B87" s="40" t="s">
        <v>372</v>
      </c>
      <c r="C87" s="50" t="s">
        <v>7</v>
      </c>
      <c r="D87" s="78">
        <f>D88</f>
        <v>10</v>
      </c>
      <c r="E87" s="78">
        <f>E88</f>
        <v>10</v>
      </c>
      <c r="F87" s="32"/>
      <c r="G87" s="32"/>
      <c r="H87" s="3"/>
    </row>
    <row r="88" spans="1:8" ht="37.5">
      <c r="A88" s="24" t="s">
        <v>9</v>
      </c>
      <c r="B88" s="40" t="s">
        <v>372</v>
      </c>
      <c r="C88" s="38">
        <v>200</v>
      </c>
      <c r="D88" s="78">
        <v>10</v>
      </c>
      <c r="E88" s="78">
        <v>10</v>
      </c>
      <c r="F88" s="32"/>
      <c r="G88" s="32"/>
      <c r="H88" s="3"/>
    </row>
    <row r="89" spans="1:8" ht="18.75">
      <c r="A89" s="56" t="s">
        <v>373</v>
      </c>
      <c r="B89" s="49" t="s">
        <v>374</v>
      </c>
      <c r="C89" s="50" t="s">
        <v>7</v>
      </c>
      <c r="D89" s="77">
        <f>D90</f>
        <v>5</v>
      </c>
      <c r="E89" s="77">
        <f>E90</f>
        <v>5</v>
      </c>
      <c r="F89" s="32"/>
      <c r="G89" s="32"/>
      <c r="H89" s="3"/>
    </row>
    <row r="90" spans="1:8" ht="18.75">
      <c r="A90" s="24" t="s">
        <v>375</v>
      </c>
      <c r="B90" s="40" t="s">
        <v>443</v>
      </c>
      <c r="C90" s="38" t="s">
        <v>7</v>
      </c>
      <c r="D90" s="78">
        <f>D91</f>
        <v>5</v>
      </c>
      <c r="E90" s="78">
        <f>E91</f>
        <v>5</v>
      </c>
      <c r="F90" s="32"/>
      <c r="G90" s="32"/>
      <c r="H90" s="3"/>
    </row>
    <row r="91" spans="1:8" ht="37.5">
      <c r="A91" s="24" t="s">
        <v>9</v>
      </c>
      <c r="B91" s="40" t="s">
        <v>443</v>
      </c>
      <c r="C91" s="38">
        <v>200</v>
      </c>
      <c r="D91" s="78">
        <v>5</v>
      </c>
      <c r="E91" s="78">
        <v>5</v>
      </c>
      <c r="F91" s="32"/>
      <c r="G91" s="32"/>
      <c r="H91" s="3"/>
    </row>
    <row r="92" spans="1:8" ht="37.5">
      <c r="A92" s="56" t="s">
        <v>400</v>
      </c>
      <c r="B92" s="49" t="s">
        <v>376</v>
      </c>
      <c r="C92" s="50" t="s">
        <v>7</v>
      </c>
      <c r="D92" s="77">
        <f>D93+D103+D108+D111</f>
        <v>9174.52</v>
      </c>
      <c r="E92" s="77">
        <f>E93+E103+E108+E111</f>
        <v>9484.3900000000012</v>
      </c>
      <c r="F92" s="32"/>
      <c r="G92" s="32"/>
      <c r="H92" s="3"/>
    </row>
    <row r="93" spans="1:8" ht="37.5">
      <c r="A93" s="56" t="s">
        <v>401</v>
      </c>
      <c r="B93" s="49" t="s">
        <v>325</v>
      </c>
      <c r="C93" s="50" t="s">
        <v>7</v>
      </c>
      <c r="D93" s="77">
        <f>D94+D98+D100</f>
        <v>9082.6</v>
      </c>
      <c r="E93" s="77">
        <f>E94+E98+E100</f>
        <v>9392.4700000000012</v>
      </c>
      <c r="F93" s="32"/>
      <c r="G93" s="32"/>
      <c r="H93" s="3"/>
    </row>
    <row r="94" spans="1:8" ht="56.25">
      <c r="A94" s="24" t="s">
        <v>25</v>
      </c>
      <c r="B94" s="40" t="s">
        <v>326</v>
      </c>
      <c r="C94" s="38" t="s">
        <v>7</v>
      </c>
      <c r="D94" s="78">
        <f>D95+D96+D97</f>
        <v>1192.69</v>
      </c>
      <c r="E94" s="78">
        <f>E95+E96+E97</f>
        <v>1202.05</v>
      </c>
      <c r="F94" s="32"/>
      <c r="G94" s="32"/>
      <c r="H94" s="3"/>
    </row>
    <row r="95" spans="1:8" ht="75">
      <c r="A95" s="5" t="s">
        <v>16</v>
      </c>
      <c r="B95" s="40" t="s">
        <v>326</v>
      </c>
      <c r="C95" s="38">
        <v>100</v>
      </c>
      <c r="D95" s="81">
        <v>108.03</v>
      </c>
      <c r="E95" s="78">
        <v>108.03</v>
      </c>
      <c r="F95" s="32"/>
      <c r="G95" s="32"/>
      <c r="H95" s="3"/>
    </row>
    <row r="96" spans="1:8" ht="37.5">
      <c r="A96" s="24" t="s">
        <v>9</v>
      </c>
      <c r="B96" s="40" t="s">
        <v>326</v>
      </c>
      <c r="C96" s="38">
        <v>200</v>
      </c>
      <c r="D96" s="81">
        <v>1062.96</v>
      </c>
      <c r="E96" s="78">
        <v>1072.32</v>
      </c>
      <c r="F96" s="32"/>
      <c r="G96" s="32"/>
      <c r="H96" s="3"/>
    </row>
    <row r="97" spans="1:8" ht="18.75">
      <c r="A97" s="24" t="s">
        <v>11</v>
      </c>
      <c r="B97" s="40" t="s">
        <v>326</v>
      </c>
      <c r="C97" s="38">
        <v>800</v>
      </c>
      <c r="D97" s="80">
        <v>21.7</v>
      </c>
      <c r="E97" s="78">
        <v>21.7</v>
      </c>
      <c r="F97" s="32"/>
      <c r="G97" s="32"/>
      <c r="H97" s="3"/>
    </row>
    <row r="98" spans="1:8" ht="37.5">
      <c r="A98" s="24" t="s">
        <v>26</v>
      </c>
      <c r="B98" s="40" t="s">
        <v>327</v>
      </c>
      <c r="C98" s="38" t="s">
        <v>7</v>
      </c>
      <c r="D98" s="78">
        <f>D99</f>
        <v>5601.64</v>
      </c>
      <c r="E98" s="78">
        <f>E99</f>
        <v>5825.85</v>
      </c>
      <c r="F98" s="32"/>
      <c r="G98" s="32"/>
      <c r="H98" s="3"/>
    </row>
    <row r="99" spans="1:8" ht="75">
      <c r="A99" s="5" t="s">
        <v>16</v>
      </c>
      <c r="B99" s="40" t="s">
        <v>327</v>
      </c>
      <c r="C99" s="38">
        <v>100</v>
      </c>
      <c r="D99" s="81">
        <v>5601.64</v>
      </c>
      <c r="E99" s="78">
        <v>5825.85</v>
      </c>
      <c r="F99" s="32"/>
      <c r="G99" s="32"/>
      <c r="H99" s="3"/>
    </row>
    <row r="100" spans="1:8" ht="48" customHeight="1">
      <c r="A100" s="24" t="s">
        <v>24</v>
      </c>
      <c r="B100" s="40" t="s">
        <v>328</v>
      </c>
      <c r="C100" s="38" t="s">
        <v>7</v>
      </c>
      <c r="D100" s="78">
        <f>D101+D102</f>
        <v>2288.27</v>
      </c>
      <c r="E100" s="78">
        <f>E101+E102</f>
        <v>2364.5700000000002</v>
      </c>
      <c r="F100" s="32"/>
      <c r="G100" s="32"/>
      <c r="H100" s="3"/>
    </row>
    <row r="101" spans="1:8" ht="75">
      <c r="A101" s="5" t="s">
        <v>16</v>
      </c>
      <c r="B101" s="40" t="s">
        <v>328</v>
      </c>
      <c r="C101" s="38">
        <v>100</v>
      </c>
      <c r="D101" s="78">
        <v>2163.04</v>
      </c>
      <c r="E101" s="78">
        <v>2239.34</v>
      </c>
      <c r="F101" s="32"/>
      <c r="G101" s="32"/>
      <c r="H101" s="3"/>
    </row>
    <row r="102" spans="1:8" ht="37.5">
      <c r="A102" s="24" t="s">
        <v>9</v>
      </c>
      <c r="B102" s="40" t="s">
        <v>328</v>
      </c>
      <c r="C102" s="38">
        <v>200</v>
      </c>
      <c r="D102" s="78">
        <v>125.23</v>
      </c>
      <c r="E102" s="78">
        <v>125.23</v>
      </c>
      <c r="F102" s="32"/>
      <c r="G102" s="32"/>
      <c r="H102" s="3"/>
    </row>
    <row r="103" spans="1:8" ht="22.5" customHeight="1">
      <c r="A103" s="56" t="s">
        <v>403</v>
      </c>
      <c r="B103" s="49" t="s">
        <v>402</v>
      </c>
      <c r="C103" s="50"/>
      <c r="D103" s="77">
        <f>D106+D104</f>
        <v>65.819999999999993</v>
      </c>
      <c r="E103" s="77">
        <f>E106+E104</f>
        <v>65.819999999999993</v>
      </c>
      <c r="F103" s="32"/>
      <c r="G103" s="32"/>
      <c r="H103" s="3"/>
    </row>
    <row r="104" spans="1:8" ht="63.75" customHeight="1">
      <c r="A104" s="89" t="s">
        <v>329</v>
      </c>
      <c r="B104" s="40" t="s">
        <v>330</v>
      </c>
      <c r="C104" s="38" t="s">
        <v>7</v>
      </c>
      <c r="D104" s="78">
        <f>D105</f>
        <v>0</v>
      </c>
      <c r="E104" s="78">
        <f>E105</f>
        <v>0</v>
      </c>
      <c r="F104" s="32"/>
      <c r="G104" s="32"/>
      <c r="H104" s="3"/>
    </row>
    <row r="105" spans="1:8" ht="22.5" customHeight="1">
      <c r="A105" s="24" t="s">
        <v>11</v>
      </c>
      <c r="B105" s="40" t="s">
        <v>330</v>
      </c>
      <c r="C105" s="38">
        <v>800</v>
      </c>
      <c r="D105" s="78">
        <v>0</v>
      </c>
      <c r="E105" s="78">
        <v>0</v>
      </c>
      <c r="F105" s="32"/>
      <c r="G105" s="32"/>
      <c r="H105" s="3"/>
    </row>
    <row r="106" spans="1:8" ht="54.75" customHeight="1">
      <c r="A106" s="24" t="s">
        <v>160</v>
      </c>
      <c r="B106" s="40" t="s">
        <v>333</v>
      </c>
      <c r="C106" s="38" t="s">
        <v>7</v>
      </c>
      <c r="D106" s="78">
        <f>D107</f>
        <v>65.819999999999993</v>
      </c>
      <c r="E106" s="78">
        <f>E107</f>
        <v>65.819999999999993</v>
      </c>
      <c r="F106" s="32"/>
      <c r="G106" s="32"/>
      <c r="H106" s="3"/>
    </row>
    <row r="107" spans="1:8" ht="18.75">
      <c r="A107" s="24" t="s">
        <v>11</v>
      </c>
      <c r="B107" s="40" t="s">
        <v>333</v>
      </c>
      <c r="C107" s="38">
        <v>800</v>
      </c>
      <c r="D107" s="78">
        <v>65.819999999999993</v>
      </c>
      <c r="E107" s="78">
        <v>65.819999999999993</v>
      </c>
      <c r="F107" s="32"/>
      <c r="G107" s="32"/>
      <c r="H107" s="3"/>
    </row>
    <row r="108" spans="1:8" ht="18.75">
      <c r="A108" s="56" t="s">
        <v>404</v>
      </c>
      <c r="B108" s="49" t="s">
        <v>334</v>
      </c>
      <c r="C108" s="50"/>
      <c r="D108" s="77">
        <f>D109</f>
        <v>26.1</v>
      </c>
      <c r="E108" s="77">
        <f>E109</f>
        <v>26.1</v>
      </c>
      <c r="F108" s="32"/>
      <c r="G108" s="32"/>
      <c r="H108" s="3"/>
    </row>
    <row r="109" spans="1:8" ht="93.75">
      <c r="A109" s="71" t="s">
        <v>331</v>
      </c>
      <c r="B109" s="40" t="s">
        <v>332</v>
      </c>
      <c r="C109" s="38" t="s">
        <v>7</v>
      </c>
      <c r="D109" s="78">
        <f>D110</f>
        <v>26.1</v>
      </c>
      <c r="E109" s="78">
        <f>E110</f>
        <v>26.1</v>
      </c>
      <c r="F109" s="32"/>
      <c r="G109" s="32"/>
      <c r="H109" s="3"/>
    </row>
    <row r="110" spans="1:8" ht="18.75">
      <c r="A110" s="24" t="s">
        <v>11</v>
      </c>
      <c r="B110" s="40" t="s">
        <v>332</v>
      </c>
      <c r="C110" s="38">
        <v>800</v>
      </c>
      <c r="D110" s="78">
        <v>26.1</v>
      </c>
      <c r="E110" s="78">
        <v>26.1</v>
      </c>
      <c r="F110" s="32"/>
      <c r="G110" s="32"/>
      <c r="H110" s="3"/>
    </row>
    <row r="111" spans="1:8" ht="37.5">
      <c r="A111" s="56" t="s">
        <v>405</v>
      </c>
      <c r="B111" s="49" t="s">
        <v>337</v>
      </c>
      <c r="C111" s="50"/>
      <c r="D111" s="77">
        <f>D112</f>
        <v>0</v>
      </c>
      <c r="E111" s="77">
        <f>E112</f>
        <v>0</v>
      </c>
      <c r="F111" s="32"/>
      <c r="G111" s="32"/>
      <c r="H111" s="3"/>
    </row>
    <row r="112" spans="1:8" ht="117.75" customHeight="1">
      <c r="A112" s="89" t="s">
        <v>335</v>
      </c>
      <c r="B112" s="40" t="s">
        <v>336</v>
      </c>
      <c r="C112" s="38" t="s">
        <v>7</v>
      </c>
      <c r="D112" s="78">
        <f>D113</f>
        <v>0</v>
      </c>
      <c r="E112" s="78">
        <f>E113</f>
        <v>0</v>
      </c>
      <c r="F112" s="32"/>
      <c r="G112" s="32"/>
      <c r="H112" s="3"/>
    </row>
    <row r="113" spans="1:8" ht="18.75">
      <c r="A113" s="24" t="s">
        <v>11</v>
      </c>
      <c r="B113" s="40" t="s">
        <v>336</v>
      </c>
      <c r="C113" s="38">
        <v>800</v>
      </c>
      <c r="D113" s="80">
        <v>0</v>
      </c>
      <c r="E113" s="78">
        <v>0</v>
      </c>
      <c r="F113" s="32"/>
      <c r="G113" s="32"/>
      <c r="H113" s="3"/>
    </row>
    <row r="114" spans="1:8" ht="117" customHeight="1">
      <c r="A114" s="97" t="s">
        <v>406</v>
      </c>
      <c r="B114" s="49" t="s">
        <v>57</v>
      </c>
      <c r="C114" s="50" t="s">
        <v>7</v>
      </c>
      <c r="D114" s="77">
        <f>D115</f>
        <v>14012.41</v>
      </c>
      <c r="E114" s="77">
        <f>E115</f>
        <v>14501.35</v>
      </c>
      <c r="F114" s="15">
        <v>25176.01</v>
      </c>
      <c r="G114" s="15">
        <v>27693.42</v>
      </c>
      <c r="H114" s="3"/>
    </row>
    <row r="115" spans="1:8" ht="57.75" customHeight="1">
      <c r="A115" s="52" t="s">
        <v>407</v>
      </c>
      <c r="B115" s="49" t="s">
        <v>58</v>
      </c>
      <c r="C115" s="50" t="s">
        <v>7</v>
      </c>
      <c r="D115" s="77">
        <f>D116</f>
        <v>14012.41</v>
      </c>
      <c r="E115" s="77">
        <f>E116</f>
        <v>14501.35</v>
      </c>
      <c r="F115" s="15"/>
      <c r="G115" s="15"/>
      <c r="H115" s="3"/>
    </row>
    <row r="116" spans="1:8" ht="37.5">
      <c r="A116" s="44" t="s">
        <v>59</v>
      </c>
      <c r="B116" s="40" t="s">
        <v>60</v>
      </c>
      <c r="C116" s="38" t="s">
        <v>7</v>
      </c>
      <c r="D116" s="78">
        <f>D117+D118+D119</f>
        <v>14012.41</v>
      </c>
      <c r="E116" s="78">
        <f>E117+E118+E119</f>
        <v>14501.35</v>
      </c>
      <c r="F116" s="15"/>
      <c r="G116" s="15"/>
      <c r="H116" s="3"/>
    </row>
    <row r="117" spans="1:8" ht="75">
      <c r="A117" s="26" t="s">
        <v>16</v>
      </c>
      <c r="B117" s="40" t="s">
        <v>60</v>
      </c>
      <c r="C117" s="38">
        <v>100</v>
      </c>
      <c r="D117" s="80">
        <v>12068.93</v>
      </c>
      <c r="E117" s="78">
        <v>12551.17</v>
      </c>
      <c r="F117" s="15"/>
      <c r="G117" s="15"/>
      <c r="H117" s="3"/>
    </row>
    <row r="118" spans="1:8" ht="37.5">
      <c r="A118" s="26" t="s">
        <v>9</v>
      </c>
      <c r="B118" s="40" t="s">
        <v>60</v>
      </c>
      <c r="C118" s="38">
        <v>200</v>
      </c>
      <c r="D118" s="81">
        <v>1614.17</v>
      </c>
      <c r="E118" s="78">
        <v>1620.37</v>
      </c>
      <c r="F118" s="15"/>
      <c r="G118" s="15"/>
      <c r="H118" s="3"/>
    </row>
    <row r="119" spans="1:8" ht="18.75">
      <c r="A119" s="26" t="s">
        <v>11</v>
      </c>
      <c r="B119" s="40" t="s">
        <v>60</v>
      </c>
      <c r="C119" s="38">
        <v>800</v>
      </c>
      <c r="D119" s="80">
        <v>329.31</v>
      </c>
      <c r="E119" s="78">
        <v>329.81</v>
      </c>
      <c r="F119" s="15"/>
      <c r="G119" s="15"/>
      <c r="H119" s="3"/>
    </row>
    <row r="120" spans="1:8" ht="106.5" customHeight="1">
      <c r="A120" s="48" t="s">
        <v>264</v>
      </c>
      <c r="B120" s="49" t="s">
        <v>229</v>
      </c>
      <c r="C120" s="50" t="s">
        <v>7</v>
      </c>
      <c r="D120" s="77">
        <f>D121+D127+D137+D141</f>
        <v>35181.199999999997</v>
      </c>
      <c r="E120" s="77">
        <f>E121+E127+E137+E141</f>
        <v>35270.29</v>
      </c>
      <c r="F120" s="15"/>
      <c r="G120" s="15"/>
      <c r="H120" s="3"/>
    </row>
    <row r="121" spans="1:8" ht="56.25">
      <c r="A121" s="48" t="s">
        <v>265</v>
      </c>
      <c r="B121" s="49" t="s">
        <v>246</v>
      </c>
      <c r="C121" s="50" t="s">
        <v>7</v>
      </c>
      <c r="D121" s="77">
        <f t="shared" ref="D121:E121" si="5">D122</f>
        <v>236.03</v>
      </c>
      <c r="E121" s="77">
        <f t="shared" si="5"/>
        <v>236.03</v>
      </c>
      <c r="F121" s="15"/>
      <c r="G121" s="15"/>
      <c r="H121" s="3"/>
    </row>
    <row r="122" spans="1:8" ht="37.5">
      <c r="A122" s="48" t="s">
        <v>263</v>
      </c>
      <c r="B122" s="49" t="s">
        <v>246</v>
      </c>
      <c r="C122" s="50" t="s">
        <v>7</v>
      </c>
      <c r="D122" s="77">
        <f>D123+D125</f>
        <v>236.03</v>
      </c>
      <c r="E122" s="77">
        <f>E123+E125</f>
        <v>236.03</v>
      </c>
      <c r="F122" s="15"/>
      <c r="G122" s="15"/>
      <c r="H122" s="3"/>
    </row>
    <row r="123" spans="1:8" ht="20.25" customHeight="1">
      <c r="A123" s="26" t="s">
        <v>445</v>
      </c>
      <c r="B123" s="40" t="s">
        <v>262</v>
      </c>
      <c r="C123" s="38" t="s">
        <v>7</v>
      </c>
      <c r="D123" s="78">
        <f>D124</f>
        <v>0</v>
      </c>
      <c r="E123" s="78">
        <f>E124</f>
        <v>0</v>
      </c>
      <c r="F123" s="15"/>
      <c r="G123" s="15"/>
      <c r="H123" s="3"/>
    </row>
    <row r="124" spans="1:8" ht="37.5">
      <c r="A124" s="26" t="s">
        <v>9</v>
      </c>
      <c r="B124" s="40" t="s">
        <v>262</v>
      </c>
      <c r="C124" s="38">
        <v>200</v>
      </c>
      <c r="D124" s="78">
        <v>0</v>
      </c>
      <c r="E124" s="78">
        <v>0</v>
      </c>
      <c r="F124" s="15"/>
      <c r="G124" s="15"/>
      <c r="H124" s="3"/>
    </row>
    <row r="125" spans="1:8" ht="18.75">
      <c r="A125" s="26" t="s">
        <v>444</v>
      </c>
      <c r="B125" s="40" t="s">
        <v>277</v>
      </c>
      <c r="C125" s="38" t="s">
        <v>7</v>
      </c>
      <c r="D125" s="78">
        <f>D126</f>
        <v>236.03</v>
      </c>
      <c r="E125" s="78">
        <f>E126</f>
        <v>236.03</v>
      </c>
      <c r="F125" s="15"/>
      <c r="G125" s="15"/>
      <c r="H125" s="3"/>
    </row>
    <row r="126" spans="1:8" ht="37.5">
      <c r="A126" s="26" t="s">
        <v>9</v>
      </c>
      <c r="B126" s="40" t="s">
        <v>277</v>
      </c>
      <c r="C126" s="38">
        <v>200</v>
      </c>
      <c r="D126" s="78">
        <v>236.03</v>
      </c>
      <c r="E126" s="78">
        <v>236.03</v>
      </c>
      <c r="F126" s="15"/>
      <c r="G126" s="15"/>
      <c r="H126" s="3"/>
    </row>
    <row r="127" spans="1:8" ht="56.25">
      <c r="A127" s="48" t="s">
        <v>260</v>
      </c>
      <c r="B127" s="49" t="s">
        <v>237</v>
      </c>
      <c r="C127" s="50" t="s">
        <v>7</v>
      </c>
      <c r="D127" s="77">
        <f>D128+D131+D134</f>
        <v>24176.400000000001</v>
      </c>
      <c r="E127" s="77">
        <f>E128+E131+E134</f>
        <v>24176.400000000001</v>
      </c>
      <c r="F127" s="15"/>
      <c r="G127" s="15"/>
      <c r="H127" s="3"/>
    </row>
    <row r="128" spans="1:8" ht="18.75">
      <c r="A128" s="48" t="s">
        <v>266</v>
      </c>
      <c r="B128" s="49" t="s">
        <v>242</v>
      </c>
      <c r="C128" s="50" t="s">
        <v>7</v>
      </c>
      <c r="D128" s="77">
        <f>D129</f>
        <v>600</v>
      </c>
      <c r="E128" s="77">
        <f>E129</f>
        <v>600</v>
      </c>
      <c r="F128" s="15"/>
      <c r="G128" s="15"/>
      <c r="H128" s="3"/>
    </row>
    <row r="129" spans="1:8" ht="18.75">
      <c r="A129" s="26" t="s">
        <v>267</v>
      </c>
      <c r="B129" s="40" t="s">
        <v>270</v>
      </c>
      <c r="C129" s="38" t="s">
        <v>7</v>
      </c>
      <c r="D129" s="78">
        <f>D130</f>
        <v>600</v>
      </c>
      <c r="E129" s="78">
        <f>E130</f>
        <v>600</v>
      </c>
      <c r="F129" s="15"/>
      <c r="G129" s="15"/>
      <c r="H129" s="3"/>
    </row>
    <row r="130" spans="1:8" ht="37.5">
      <c r="A130" s="26" t="s">
        <v>236</v>
      </c>
      <c r="B130" s="40" t="s">
        <v>270</v>
      </c>
      <c r="C130" s="38">
        <v>200</v>
      </c>
      <c r="D130" s="78">
        <v>600</v>
      </c>
      <c r="E130" s="78">
        <v>600</v>
      </c>
      <c r="F130" s="15"/>
      <c r="G130" s="15"/>
      <c r="H130" s="3"/>
    </row>
    <row r="131" spans="1:8" ht="18.75">
      <c r="A131" s="48" t="s">
        <v>269</v>
      </c>
      <c r="B131" s="49" t="s">
        <v>268</v>
      </c>
      <c r="C131" s="50" t="s">
        <v>7</v>
      </c>
      <c r="D131" s="77">
        <f>D132</f>
        <v>1000</v>
      </c>
      <c r="E131" s="77">
        <f>E132</f>
        <v>1000</v>
      </c>
      <c r="F131" s="15"/>
      <c r="G131" s="15"/>
      <c r="H131" s="3"/>
    </row>
    <row r="132" spans="1:8" ht="18.75">
      <c r="A132" s="26" t="s">
        <v>272</v>
      </c>
      <c r="B132" s="40" t="s">
        <v>271</v>
      </c>
      <c r="C132" s="38" t="s">
        <v>7</v>
      </c>
      <c r="D132" s="78">
        <f>D133</f>
        <v>1000</v>
      </c>
      <c r="E132" s="78">
        <f>E133</f>
        <v>1000</v>
      </c>
      <c r="F132" s="15"/>
      <c r="G132" s="15"/>
      <c r="H132" s="3"/>
    </row>
    <row r="133" spans="1:8" ht="37.5">
      <c r="A133" s="26" t="s">
        <v>9</v>
      </c>
      <c r="B133" s="40" t="s">
        <v>271</v>
      </c>
      <c r="C133" s="38">
        <v>200</v>
      </c>
      <c r="D133" s="78">
        <v>1000</v>
      </c>
      <c r="E133" s="78">
        <v>1000</v>
      </c>
      <c r="F133" s="15"/>
      <c r="G133" s="15"/>
      <c r="H133" s="3"/>
    </row>
    <row r="134" spans="1:8" ht="18.75">
      <c r="A134" s="48" t="s">
        <v>238</v>
      </c>
      <c r="B134" s="49" t="s">
        <v>239</v>
      </c>
      <c r="C134" s="38" t="s">
        <v>7</v>
      </c>
      <c r="D134" s="77">
        <f>D135</f>
        <v>22576.400000000001</v>
      </c>
      <c r="E134" s="77">
        <f>E135</f>
        <v>22576.400000000001</v>
      </c>
      <c r="F134" s="15"/>
      <c r="G134" s="15"/>
      <c r="H134" s="3"/>
    </row>
    <row r="135" spans="1:8" ht="18.75">
      <c r="A135" s="26" t="s">
        <v>261</v>
      </c>
      <c r="B135" s="40" t="s">
        <v>240</v>
      </c>
      <c r="C135" s="38" t="s">
        <v>7</v>
      </c>
      <c r="D135" s="78">
        <f>D136</f>
        <v>22576.400000000001</v>
      </c>
      <c r="E135" s="78">
        <f>E136</f>
        <v>22576.400000000001</v>
      </c>
      <c r="F135" s="15"/>
      <c r="G135" s="15"/>
      <c r="H135" s="3"/>
    </row>
    <row r="136" spans="1:8" ht="37.5">
      <c r="A136" s="26" t="s">
        <v>9</v>
      </c>
      <c r="B136" s="40" t="s">
        <v>240</v>
      </c>
      <c r="C136" s="38">
        <v>200</v>
      </c>
      <c r="D136" s="78">
        <v>22576.400000000001</v>
      </c>
      <c r="E136" s="78">
        <v>22576.400000000001</v>
      </c>
      <c r="F136" s="15"/>
      <c r="G136" s="15"/>
      <c r="H136" s="3"/>
    </row>
    <row r="137" spans="1:8" ht="56.25">
      <c r="A137" s="48" t="s">
        <v>230</v>
      </c>
      <c r="B137" s="49" t="s">
        <v>232</v>
      </c>
      <c r="C137" s="50" t="s">
        <v>7</v>
      </c>
      <c r="D137" s="77">
        <f t="shared" ref="D137:E139" si="6">D138</f>
        <v>10598.77</v>
      </c>
      <c r="E137" s="77">
        <f t="shared" si="6"/>
        <v>10687.86</v>
      </c>
      <c r="F137" s="15"/>
      <c r="G137" s="15"/>
      <c r="H137" s="3"/>
    </row>
    <row r="138" spans="1:8" ht="18.75">
      <c r="A138" s="48" t="s">
        <v>233</v>
      </c>
      <c r="B138" s="49" t="s">
        <v>234</v>
      </c>
      <c r="C138" s="50" t="s">
        <v>7</v>
      </c>
      <c r="D138" s="77">
        <f t="shared" si="6"/>
        <v>10598.77</v>
      </c>
      <c r="E138" s="77">
        <f t="shared" si="6"/>
        <v>10687.86</v>
      </c>
      <c r="F138" s="15"/>
      <c r="G138" s="15"/>
      <c r="H138" s="3"/>
    </row>
    <row r="139" spans="1:8" ht="26.25" customHeight="1">
      <c r="A139" s="26" t="s">
        <v>273</v>
      </c>
      <c r="B139" s="40" t="s">
        <v>235</v>
      </c>
      <c r="C139" s="38" t="s">
        <v>7</v>
      </c>
      <c r="D139" s="78">
        <f t="shared" si="6"/>
        <v>10598.77</v>
      </c>
      <c r="E139" s="78">
        <f t="shared" si="6"/>
        <v>10687.86</v>
      </c>
      <c r="F139" s="15"/>
      <c r="G139" s="15"/>
      <c r="H139" s="3"/>
    </row>
    <row r="140" spans="1:8" ht="37.5">
      <c r="A140" s="26" t="s">
        <v>236</v>
      </c>
      <c r="B140" s="40" t="s">
        <v>235</v>
      </c>
      <c r="C140" s="38">
        <v>200</v>
      </c>
      <c r="D140" s="78">
        <v>10598.77</v>
      </c>
      <c r="E140" s="78">
        <v>10687.86</v>
      </c>
      <c r="F140" s="15"/>
      <c r="G140" s="15"/>
      <c r="H140" s="3"/>
    </row>
    <row r="141" spans="1:8" ht="37.5">
      <c r="A141" s="48" t="s">
        <v>274</v>
      </c>
      <c r="B141" s="49" t="s">
        <v>275</v>
      </c>
      <c r="C141" s="50" t="s">
        <v>7</v>
      </c>
      <c r="D141" s="77">
        <f>D142</f>
        <v>170</v>
      </c>
      <c r="E141" s="77">
        <f>E142</f>
        <v>170</v>
      </c>
      <c r="F141" s="15"/>
      <c r="G141" s="15"/>
      <c r="H141" s="3"/>
    </row>
    <row r="142" spans="1:8" ht="101.25" customHeight="1">
      <c r="A142" s="71" t="s">
        <v>338</v>
      </c>
      <c r="B142" s="40" t="s">
        <v>305</v>
      </c>
      <c r="C142" s="38" t="s">
        <v>7</v>
      </c>
      <c r="D142" s="78">
        <f>D143</f>
        <v>170</v>
      </c>
      <c r="E142" s="78">
        <f>E143</f>
        <v>170</v>
      </c>
      <c r="F142" s="15"/>
      <c r="G142" s="15"/>
      <c r="H142" s="3"/>
    </row>
    <row r="143" spans="1:8" ht="18.75">
      <c r="A143" s="26" t="s">
        <v>10</v>
      </c>
      <c r="B143" s="40" t="s">
        <v>305</v>
      </c>
      <c r="C143" s="38">
        <v>300</v>
      </c>
      <c r="D143" s="78">
        <v>170</v>
      </c>
      <c r="E143" s="78">
        <v>170</v>
      </c>
      <c r="F143" s="15"/>
      <c r="G143" s="15"/>
      <c r="H143" s="3"/>
    </row>
    <row r="144" spans="1:8" ht="93.75">
      <c r="A144" s="110" t="s">
        <v>408</v>
      </c>
      <c r="B144" s="49" t="s">
        <v>231</v>
      </c>
      <c r="C144" s="50" t="s">
        <v>7</v>
      </c>
      <c r="D144" s="77">
        <f>D145</f>
        <v>1320</v>
      </c>
      <c r="E144" s="77">
        <f>E145</f>
        <v>1320</v>
      </c>
      <c r="F144" s="15"/>
      <c r="G144" s="15"/>
      <c r="H144" s="3"/>
    </row>
    <row r="145" spans="1:11" ht="37.5">
      <c r="A145" s="48" t="s">
        <v>457</v>
      </c>
      <c r="B145" s="49" t="s">
        <v>322</v>
      </c>
      <c r="C145" s="50" t="s">
        <v>7</v>
      </c>
      <c r="D145" s="77">
        <f>D146</f>
        <v>1320</v>
      </c>
      <c r="E145" s="77">
        <f>E146</f>
        <v>1320</v>
      </c>
      <c r="F145" s="15"/>
      <c r="G145" s="15"/>
      <c r="H145" s="3"/>
    </row>
    <row r="146" spans="1:11" ht="50.25" customHeight="1">
      <c r="A146" s="26" t="s">
        <v>321</v>
      </c>
      <c r="B146" s="40" t="s">
        <v>323</v>
      </c>
      <c r="C146" s="38" t="s">
        <v>7</v>
      </c>
      <c r="D146" s="78">
        <f>D150</f>
        <v>1320</v>
      </c>
      <c r="E146" s="78">
        <f>E150</f>
        <v>1320</v>
      </c>
      <c r="F146" s="15"/>
      <c r="G146" s="15"/>
      <c r="H146" s="3"/>
    </row>
    <row r="147" spans="1:11" ht="1.5" hidden="1" customHeight="1">
      <c r="A147" s="26" t="s">
        <v>236</v>
      </c>
      <c r="B147" s="40" t="s">
        <v>323</v>
      </c>
      <c r="C147" s="38">
        <v>200</v>
      </c>
      <c r="D147" s="78">
        <v>1320</v>
      </c>
      <c r="E147" s="78">
        <v>1320</v>
      </c>
      <c r="F147" s="15"/>
      <c r="G147" s="15"/>
      <c r="H147" s="3"/>
    </row>
    <row r="148" spans="1:11" ht="37.5" hidden="1" customHeight="1">
      <c r="A148" s="48" t="s">
        <v>320</v>
      </c>
      <c r="B148" s="49" t="s">
        <v>303</v>
      </c>
      <c r="C148" s="50" t="s">
        <v>7</v>
      </c>
      <c r="D148" s="77">
        <f>D149</f>
        <v>1320</v>
      </c>
      <c r="E148" s="77">
        <f>E149</f>
        <v>1320</v>
      </c>
      <c r="F148" s="15"/>
      <c r="G148" s="15"/>
      <c r="H148" s="3"/>
    </row>
    <row r="149" spans="1:11" ht="45.75" hidden="1" customHeight="1">
      <c r="A149" s="26" t="s">
        <v>243</v>
      </c>
      <c r="B149" s="40" t="s">
        <v>304</v>
      </c>
      <c r="C149" s="38" t="s">
        <v>7</v>
      </c>
      <c r="D149" s="78">
        <f>D150</f>
        <v>1320</v>
      </c>
      <c r="E149" s="78">
        <f>E150</f>
        <v>1320</v>
      </c>
      <c r="F149" s="15"/>
      <c r="G149" s="15"/>
      <c r="H149" s="3"/>
    </row>
    <row r="150" spans="1:11" ht="37.5">
      <c r="A150" s="26" t="s">
        <v>236</v>
      </c>
      <c r="B150" s="40" t="s">
        <v>323</v>
      </c>
      <c r="C150" s="38">
        <v>200</v>
      </c>
      <c r="D150" s="78">
        <v>1320</v>
      </c>
      <c r="E150" s="78">
        <v>1320</v>
      </c>
      <c r="F150" s="15"/>
      <c r="G150" s="15"/>
      <c r="H150" s="3"/>
    </row>
    <row r="151" spans="1:11" ht="75">
      <c r="A151" s="110" t="s">
        <v>409</v>
      </c>
      <c r="B151" s="49" t="s">
        <v>61</v>
      </c>
      <c r="C151" s="50" t="s">
        <v>7</v>
      </c>
      <c r="D151" s="77">
        <f>D152+D190+D213+D216+D225</f>
        <v>466008.50000000006</v>
      </c>
      <c r="E151" s="77">
        <f>E152+E190+E213+E216+E225</f>
        <v>479811.89999999997</v>
      </c>
      <c r="F151" s="15"/>
      <c r="G151" s="15"/>
      <c r="H151" s="3"/>
    </row>
    <row r="152" spans="1:11" ht="78.75" customHeight="1">
      <c r="A152" s="57" t="s">
        <v>446</v>
      </c>
      <c r="B152" s="49" t="s">
        <v>62</v>
      </c>
      <c r="C152" s="50" t="s">
        <v>7</v>
      </c>
      <c r="D152" s="77">
        <f>D153+D156+D160+D163+D165+D168+D187</f>
        <v>208253.66</v>
      </c>
      <c r="E152" s="77">
        <f>E153+E156+E160+E163+E165+E168+E187</f>
        <v>209764.13</v>
      </c>
      <c r="F152" s="15"/>
      <c r="G152" s="15"/>
      <c r="H152" s="3"/>
    </row>
    <row r="153" spans="1:11" ht="37.5">
      <c r="A153" s="26" t="s">
        <v>162</v>
      </c>
      <c r="B153" s="40" t="s">
        <v>184</v>
      </c>
      <c r="C153" s="38" t="s">
        <v>7</v>
      </c>
      <c r="D153" s="78">
        <f>D154+D155</f>
        <v>4066.04</v>
      </c>
      <c r="E153" s="78">
        <f>E154+E155</f>
        <v>4228.6899999999996</v>
      </c>
      <c r="F153" s="15"/>
      <c r="G153" s="15"/>
      <c r="H153" s="3"/>
    </row>
    <row r="154" spans="1:11" ht="37.5">
      <c r="A154" s="22" t="s">
        <v>9</v>
      </c>
      <c r="B154" s="40" t="s">
        <v>184</v>
      </c>
      <c r="C154" s="38">
        <v>200</v>
      </c>
      <c r="D154" s="78">
        <v>60.09</v>
      </c>
      <c r="E154" s="78">
        <v>62.49</v>
      </c>
      <c r="F154" s="15" t="e">
        <f>F159+F155+#REF!+#REF!+#REF!</f>
        <v>#REF!</v>
      </c>
      <c r="G154" s="15" t="e">
        <f>G159+G155+#REF!+#REF!+#REF!</f>
        <v>#REF!</v>
      </c>
      <c r="H154" s="3"/>
    </row>
    <row r="155" spans="1:11" ht="18.75">
      <c r="A155" s="26" t="s">
        <v>10</v>
      </c>
      <c r="B155" s="40" t="s">
        <v>184</v>
      </c>
      <c r="C155" s="38">
        <v>300</v>
      </c>
      <c r="D155" s="82">
        <v>4005.95</v>
      </c>
      <c r="E155" s="82">
        <v>4166.2</v>
      </c>
      <c r="F155" s="15">
        <f t="shared" ref="F155:K155" si="7">F156+F158</f>
        <v>598.41999999999996</v>
      </c>
      <c r="G155" s="15">
        <f t="shared" si="7"/>
        <v>454.28000000000003</v>
      </c>
      <c r="H155" s="15">
        <f t="shared" si="7"/>
        <v>0</v>
      </c>
      <c r="I155" s="15">
        <f t="shared" si="7"/>
        <v>0</v>
      </c>
      <c r="J155" s="15">
        <f t="shared" si="7"/>
        <v>0</v>
      </c>
      <c r="K155" s="15">
        <f t="shared" si="7"/>
        <v>0</v>
      </c>
    </row>
    <row r="156" spans="1:11" ht="42" customHeight="1">
      <c r="A156" s="26" t="s">
        <v>142</v>
      </c>
      <c r="B156" s="40" t="s">
        <v>185</v>
      </c>
      <c r="C156" s="38" t="s">
        <v>7</v>
      </c>
      <c r="D156" s="78">
        <f>D158+D159+D157</f>
        <v>56996.079999999994</v>
      </c>
      <c r="E156" s="78">
        <f>E158+E159+E157</f>
        <v>56996.079999999994</v>
      </c>
      <c r="F156" s="15">
        <v>550.92999999999995</v>
      </c>
      <c r="G156" s="15">
        <v>406.79</v>
      </c>
      <c r="H156" s="3"/>
    </row>
    <row r="157" spans="1:11" ht="81" customHeight="1">
      <c r="A157" s="5" t="s">
        <v>8</v>
      </c>
      <c r="B157" s="40" t="s">
        <v>185</v>
      </c>
      <c r="C157" s="38">
        <v>100</v>
      </c>
      <c r="D157" s="78">
        <v>240</v>
      </c>
      <c r="E157" s="78">
        <v>240</v>
      </c>
      <c r="F157" s="15"/>
      <c r="G157" s="15"/>
      <c r="H157" s="3"/>
    </row>
    <row r="158" spans="1:11" ht="37.5">
      <c r="A158" s="22" t="s">
        <v>9</v>
      </c>
      <c r="B158" s="40" t="s">
        <v>185</v>
      </c>
      <c r="C158" s="38">
        <v>200</v>
      </c>
      <c r="D158" s="78">
        <v>602.30999999999995</v>
      </c>
      <c r="E158" s="78">
        <v>602.30999999999995</v>
      </c>
      <c r="F158" s="15">
        <v>47.49</v>
      </c>
      <c r="G158" s="15">
        <v>47.49</v>
      </c>
      <c r="H158" s="3"/>
    </row>
    <row r="159" spans="1:11" ht="18.75">
      <c r="A159" s="26" t="s">
        <v>10</v>
      </c>
      <c r="B159" s="40" t="s">
        <v>185</v>
      </c>
      <c r="C159" s="38">
        <v>300</v>
      </c>
      <c r="D159" s="78">
        <v>56153.77</v>
      </c>
      <c r="E159" s="78">
        <v>56153.77</v>
      </c>
      <c r="F159" s="15" t="e">
        <f>#REF!</f>
        <v>#REF!</v>
      </c>
      <c r="G159" s="15" t="e">
        <f>#REF!</f>
        <v>#REF!</v>
      </c>
      <c r="H159" s="3"/>
    </row>
    <row r="160" spans="1:11" ht="114.75" customHeight="1">
      <c r="A160" s="26" t="s">
        <v>163</v>
      </c>
      <c r="B160" s="40" t="s">
        <v>186</v>
      </c>
      <c r="C160" s="38" t="s">
        <v>7</v>
      </c>
      <c r="D160" s="78">
        <f>D161+D162</f>
        <v>10.200000000000001</v>
      </c>
      <c r="E160" s="78">
        <f>E161+E162</f>
        <v>10.200000000000001</v>
      </c>
      <c r="F160" s="15">
        <v>10641.73</v>
      </c>
      <c r="G160" s="15">
        <v>10448.459999999999</v>
      </c>
      <c r="H160" s="3"/>
    </row>
    <row r="161" spans="1:11" ht="39.75" customHeight="1">
      <c r="A161" s="22" t="s">
        <v>9</v>
      </c>
      <c r="B161" s="40" t="s">
        <v>186</v>
      </c>
      <c r="C161" s="38">
        <v>200</v>
      </c>
      <c r="D161" s="78">
        <v>0.14000000000000001</v>
      </c>
      <c r="E161" s="78">
        <v>0.14000000000000001</v>
      </c>
      <c r="F161" s="15">
        <v>1644.08</v>
      </c>
      <c r="G161" s="15">
        <v>1135</v>
      </c>
      <c r="H161" s="3"/>
    </row>
    <row r="162" spans="1:11" ht="18.75">
      <c r="A162" s="26" t="s">
        <v>10</v>
      </c>
      <c r="B162" s="40" t="s">
        <v>186</v>
      </c>
      <c r="C162" s="38">
        <v>300</v>
      </c>
      <c r="D162" s="78">
        <v>10.06</v>
      </c>
      <c r="E162" s="78">
        <v>10.06</v>
      </c>
      <c r="F162" s="15">
        <v>176.68</v>
      </c>
      <c r="G162" s="15">
        <v>176.68</v>
      </c>
      <c r="H162" s="3"/>
    </row>
    <row r="163" spans="1:11" ht="18.75">
      <c r="A163" s="23" t="s">
        <v>18</v>
      </c>
      <c r="B163" s="40" t="s">
        <v>189</v>
      </c>
      <c r="C163" s="38" t="s">
        <v>7</v>
      </c>
      <c r="D163" s="78">
        <f>D164</f>
        <v>528.22</v>
      </c>
      <c r="E163" s="78">
        <f>E164</f>
        <v>528.22</v>
      </c>
      <c r="F163" s="15"/>
      <c r="G163" s="15"/>
      <c r="H163" s="3"/>
    </row>
    <row r="164" spans="1:11" ht="18.75">
      <c r="A164" s="26" t="s">
        <v>10</v>
      </c>
      <c r="B164" s="40" t="s">
        <v>189</v>
      </c>
      <c r="C164" s="38">
        <v>300</v>
      </c>
      <c r="D164" s="78">
        <v>528.22</v>
      </c>
      <c r="E164" s="78">
        <v>528.22</v>
      </c>
      <c r="F164" s="15"/>
      <c r="G164" s="15"/>
      <c r="H164" s="3"/>
    </row>
    <row r="165" spans="1:11" ht="56.25">
      <c r="A165" s="98" t="s">
        <v>339</v>
      </c>
      <c r="B165" s="40" t="s">
        <v>194</v>
      </c>
      <c r="C165" s="38" t="s">
        <v>7</v>
      </c>
      <c r="D165" s="78">
        <f>D166+D167</f>
        <v>142.38</v>
      </c>
      <c r="E165" s="78">
        <f>E166+E167</f>
        <v>143.93</v>
      </c>
      <c r="F165" s="15"/>
      <c r="G165" s="15"/>
      <c r="H165" s="3"/>
    </row>
    <row r="166" spans="1:11" ht="37.5">
      <c r="A166" s="26" t="s">
        <v>9</v>
      </c>
      <c r="B166" s="40" t="s">
        <v>194</v>
      </c>
      <c r="C166" s="38">
        <v>200</v>
      </c>
      <c r="D166" s="78">
        <v>4.3099999999999996</v>
      </c>
      <c r="E166" s="78">
        <v>4.2699999999999996</v>
      </c>
      <c r="F166" s="15"/>
      <c r="G166" s="15"/>
      <c r="H166" s="3"/>
    </row>
    <row r="167" spans="1:11" ht="18.75">
      <c r="A167" s="26" t="s">
        <v>10</v>
      </c>
      <c r="B167" s="40" t="s">
        <v>194</v>
      </c>
      <c r="C167" s="38">
        <v>300</v>
      </c>
      <c r="D167" s="78">
        <v>138.07</v>
      </c>
      <c r="E167" s="78">
        <v>139.66</v>
      </c>
      <c r="F167" s="15"/>
      <c r="G167" s="15"/>
      <c r="H167" s="3"/>
    </row>
    <row r="168" spans="1:11" ht="18.75">
      <c r="A168" s="48" t="s">
        <v>460</v>
      </c>
      <c r="B168" s="49" t="s">
        <v>461</v>
      </c>
      <c r="C168" s="50"/>
      <c r="D168" s="77">
        <f>D169+D172+D175+D178+D181+D184</f>
        <v>146220.01</v>
      </c>
      <c r="E168" s="77">
        <f>E169+E172+E175+E178+E181+E184</f>
        <v>147583.07</v>
      </c>
      <c r="F168" s="15"/>
      <c r="G168" s="15"/>
      <c r="H168" s="3"/>
    </row>
    <row r="169" spans="1:11" ht="37.5">
      <c r="A169" s="35" t="s">
        <v>145</v>
      </c>
      <c r="B169" s="40" t="s">
        <v>190</v>
      </c>
      <c r="C169" s="38" t="s">
        <v>7</v>
      </c>
      <c r="D169" s="78">
        <f>D170+D171</f>
        <v>50940.200000000004</v>
      </c>
      <c r="E169" s="78">
        <f>E170+E171</f>
        <v>49860</v>
      </c>
      <c r="F169" s="15"/>
      <c r="G169" s="15"/>
      <c r="H169" s="3"/>
    </row>
    <row r="170" spans="1:11" ht="37.5">
      <c r="A170" s="26" t="s">
        <v>9</v>
      </c>
      <c r="B170" s="40" t="s">
        <v>190</v>
      </c>
      <c r="C170" s="38">
        <v>200</v>
      </c>
      <c r="D170" s="78">
        <v>752.8</v>
      </c>
      <c r="E170" s="78">
        <v>736</v>
      </c>
      <c r="F170" s="15"/>
      <c r="G170" s="15"/>
      <c r="H170" s="3"/>
    </row>
    <row r="171" spans="1:11" ht="18.75">
      <c r="A171" s="26" t="s">
        <v>10</v>
      </c>
      <c r="B171" s="40" t="s">
        <v>190</v>
      </c>
      <c r="C171" s="38">
        <v>300</v>
      </c>
      <c r="D171" s="78">
        <v>50187.4</v>
      </c>
      <c r="E171" s="78">
        <v>49124</v>
      </c>
      <c r="F171" s="15"/>
      <c r="G171" s="15"/>
      <c r="H171" s="3"/>
    </row>
    <row r="172" spans="1:11" ht="39.75" customHeight="1">
      <c r="A172" s="26" t="s">
        <v>143</v>
      </c>
      <c r="B172" s="40" t="s">
        <v>187</v>
      </c>
      <c r="C172" s="38" t="s">
        <v>7</v>
      </c>
      <c r="D172" s="78">
        <f>D173+D174</f>
        <v>49682</v>
      </c>
      <c r="E172" s="78">
        <f>E173+E174</f>
        <v>50629</v>
      </c>
      <c r="F172" s="32">
        <v>52.8</v>
      </c>
      <c r="G172" s="32">
        <v>54.66</v>
      </c>
      <c r="H172" s="3"/>
    </row>
    <row r="173" spans="1:11" ht="43.5" customHeight="1">
      <c r="A173" s="26" t="s">
        <v>9</v>
      </c>
      <c r="B173" s="40" t="s">
        <v>187</v>
      </c>
      <c r="C173" s="38">
        <v>200</v>
      </c>
      <c r="D173" s="78">
        <v>730</v>
      </c>
      <c r="E173" s="78">
        <v>748</v>
      </c>
      <c r="F173" s="32" t="e">
        <f>F174+#REF!+#REF!</f>
        <v>#REF!</v>
      </c>
      <c r="G173" s="32" t="e">
        <f>G174+#REF!+#REF!</f>
        <v>#REF!</v>
      </c>
      <c r="H173" s="3"/>
    </row>
    <row r="174" spans="1:11" ht="18.75">
      <c r="A174" s="26" t="s">
        <v>10</v>
      </c>
      <c r="B174" s="40" t="s">
        <v>187</v>
      </c>
      <c r="C174" s="38">
        <v>300</v>
      </c>
      <c r="D174" s="78">
        <v>48952</v>
      </c>
      <c r="E174" s="78">
        <v>49881</v>
      </c>
      <c r="F174" s="32" t="e">
        <f>F175+F177+#REF!+#REF!</f>
        <v>#REF!</v>
      </c>
      <c r="G174" s="32" t="e">
        <f>G175+G177+#REF!+#REF!</f>
        <v>#REF!</v>
      </c>
      <c r="H174" s="32" t="e">
        <f>H175+H177+#REF!+#REF!</f>
        <v>#REF!</v>
      </c>
      <c r="I174" s="32" t="e">
        <f>I175+I177+#REF!+#REF!</f>
        <v>#REF!</v>
      </c>
      <c r="J174" s="32" t="e">
        <f>J175+J177+#REF!+#REF!</f>
        <v>#REF!</v>
      </c>
      <c r="K174" s="32" t="e">
        <f>K175+K177+#REF!+#REF!</f>
        <v>#REF!</v>
      </c>
    </row>
    <row r="175" spans="1:11" ht="39" customHeight="1">
      <c r="A175" s="26" t="s">
        <v>144</v>
      </c>
      <c r="B175" s="40" t="s">
        <v>188</v>
      </c>
      <c r="C175" s="38" t="s">
        <v>7</v>
      </c>
      <c r="D175" s="78">
        <f>D176+D177</f>
        <v>2278</v>
      </c>
      <c r="E175" s="78">
        <f>E176+E177</f>
        <v>2245</v>
      </c>
      <c r="F175" s="32">
        <f>F176</f>
        <v>3688.35</v>
      </c>
      <c r="G175" s="32">
        <f>G176</f>
        <v>4665.37</v>
      </c>
      <c r="H175" s="3"/>
    </row>
    <row r="176" spans="1:11" ht="37.5">
      <c r="A176" s="26" t="s">
        <v>9</v>
      </c>
      <c r="B176" s="40" t="s">
        <v>188</v>
      </c>
      <c r="C176" s="37">
        <v>200</v>
      </c>
      <c r="D176" s="28">
        <v>33.6</v>
      </c>
      <c r="E176" s="28">
        <v>33</v>
      </c>
      <c r="F176" s="33">
        <v>3688.35</v>
      </c>
      <c r="G176" s="33">
        <v>4665.37</v>
      </c>
      <c r="H176" s="33">
        <v>3688.35</v>
      </c>
      <c r="I176" s="33">
        <v>4665.37</v>
      </c>
    </row>
    <row r="177" spans="1:9" ht="18.75">
      <c r="A177" s="26" t="s">
        <v>10</v>
      </c>
      <c r="B177" s="40" t="s">
        <v>188</v>
      </c>
      <c r="C177" s="38">
        <v>300</v>
      </c>
      <c r="D177" s="28">
        <v>2244.4</v>
      </c>
      <c r="E177" s="28">
        <v>2212</v>
      </c>
      <c r="F177" s="33" t="e">
        <f>#REF!+#REF!+#REF!</f>
        <v>#REF!</v>
      </c>
      <c r="G177" s="33" t="e">
        <f>#REF!+#REF!+#REF!</f>
        <v>#REF!</v>
      </c>
      <c r="H177" s="33"/>
      <c r="I177" s="33"/>
    </row>
    <row r="178" spans="1:9" ht="56.25">
      <c r="A178" s="26" t="s">
        <v>146</v>
      </c>
      <c r="B178" s="40" t="s">
        <v>191</v>
      </c>
      <c r="C178" s="38" t="s">
        <v>7</v>
      </c>
      <c r="D178" s="82">
        <f>D179+D180</f>
        <v>82.75</v>
      </c>
      <c r="E178" s="82">
        <f>E179+E180</f>
        <v>86</v>
      </c>
      <c r="F178" s="33"/>
      <c r="G178" s="33"/>
      <c r="H178" s="33"/>
      <c r="I178" s="33"/>
    </row>
    <row r="179" spans="1:9" ht="37.5">
      <c r="A179" s="26" t="s">
        <v>9</v>
      </c>
      <c r="B179" s="40" t="s">
        <v>191</v>
      </c>
      <c r="C179" s="38">
        <v>200</v>
      </c>
      <c r="D179" s="29">
        <v>1.22</v>
      </c>
      <c r="E179" s="29">
        <v>1.27</v>
      </c>
      <c r="F179" s="33"/>
      <c r="G179" s="33"/>
      <c r="H179" s="33"/>
      <c r="I179" s="33"/>
    </row>
    <row r="180" spans="1:9" ht="18.75">
      <c r="A180" s="26" t="s">
        <v>10</v>
      </c>
      <c r="B180" s="40" t="s">
        <v>191</v>
      </c>
      <c r="C180" s="38">
        <v>300</v>
      </c>
      <c r="D180" s="78">
        <v>81.53</v>
      </c>
      <c r="E180" s="78">
        <v>84.73</v>
      </c>
      <c r="F180" s="33"/>
      <c r="G180" s="33"/>
      <c r="H180" s="33"/>
      <c r="I180" s="33"/>
    </row>
    <row r="181" spans="1:9" ht="37.5">
      <c r="A181" s="26" t="s">
        <v>147</v>
      </c>
      <c r="B181" s="40" t="s">
        <v>192</v>
      </c>
      <c r="C181" s="38" t="s">
        <v>7</v>
      </c>
      <c r="D181" s="78">
        <f>D182+D183</f>
        <v>191.64000000000001</v>
      </c>
      <c r="E181" s="78">
        <f>E182+E183</f>
        <v>204</v>
      </c>
      <c r="F181" s="33"/>
      <c r="G181" s="33"/>
      <c r="H181" s="33"/>
      <c r="I181" s="33"/>
    </row>
    <row r="182" spans="1:9" ht="37.5">
      <c r="A182" s="26" t="s">
        <v>9</v>
      </c>
      <c r="B182" s="40" t="s">
        <v>192</v>
      </c>
      <c r="C182" s="38">
        <v>200</v>
      </c>
      <c r="D182" s="78">
        <v>2.8</v>
      </c>
      <c r="E182" s="78">
        <v>3</v>
      </c>
      <c r="F182" s="33"/>
      <c r="G182" s="33"/>
      <c r="H182" s="33"/>
      <c r="I182" s="33"/>
    </row>
    <row r="183" spans="1:9" ht="18.75">
      <c r="A183" s="26" t="s">
        <v>10</v>
      </c>
      <c r="B183" s="40" t="s">
        <v>192</v>
      </c>
      <c r="C183" s="38">
        <v>300</v>
      </c>
      <c r="D183" s="78">
        <v>188.84</v>
      </c>
      <c r="E183" s="78">
        <v>201</v>
      </c>
      <c r="F183" s="33"/>
      <c r="G183" s="33"/>
      <c r="H183" s="33"/>
      <c r="I183" s="33"/>
    </row>
    <row r="184" spans="1:9" ht="37.5">
      <c r="A184" s="104" t="s">
        <v>17</v>
      </c>
      <c r="B184" s="40" t="s">
        <v>459</v>
      </c>
      <c r="C184" s="38" t="s">
        <v>7</v>
      </c>
      <c r="D184" s="78">
        <f>D185+D186</f>
        <v>43045.42</v>
      </c>
      <c r="E184" s="78">
        <f>E185+E186</f>
        <v>44559.07</v>
      </c>
      <c r="F184" s="33"/>
      <c r="G184" s="33"/>
      <c r="H184" s="33"/>
      <c r="I184" s="33"/>
    </row>
    <row r="185" spans="1:9" ht="37.5">
      <c r="A185" s="26" t="s">
        <v>9</v>
      </c>
      <c r="B185" s="40" t="s">
        <v>459</v>
      </c>
      <c r="C185" s="38">
        <v>200</v>
      </c>
      <c r="D185" s="78">
        <v>630</v>
      </c>
      <c r="E185" s="78">
        <v>658</v>
      </c>
      <c r="F185" s="33"/>
      <c r="G185" s="33"/>
      <c r="H185" s="33"/>
      <c r="I185" s="33"/>
    </row>
    <row r="186" spans="1:9" ht="18.75">
      <c r="A186" s="26" t="s">
        <v>10</v>
      </c>
      <c r="B186" s="40" t="s">
        <v>459</v>
      </c>
      <c r="C186" s="38">
        <v>300</v>
      </c>
      <c r="D186" s="78">
        <v>42415.42</v>
      </c>
      <c r="E186" s="78">
        <v>43901.07</v>
      </c>
      <c r="F186" s="33"/>
      <c r="G186" s="33"/>
      <c r="H186" s="33"/>
      <c r="I186" s="33"/>
    </row>
    <row r="187" spans="1:9" ht="56.25" customHeight="1">
      <c r="A187" s="99" t="s">
        <v>340</v>
      </c>
      <c r="B187" s="40" t="s">
        <v>193</v>
      </c>
      <c r="C187" s="38" t="s">
        <v>7</v>
      </c>
      <c r="D187" s="78">
        <f>D188+D189</f>
        <v>290.73</v>
      </c>
      <c r="E187" s="78">
        <f>E188+E189</f>
        <v>273.94</v>
      </c>
      <c r="F187" s="32"/>
      <c r="G187" s="32"/>
      <c r="H187" s="3"/>
    </row>
    <row r="188" spans="1:9" ht="40.5" customHeight="1">
      <c r="A188" s="26" t="s">
        <v>9</v>
      </c>
      <c r="B188" s="40" t="s">
        <v>193</v>
      </c>
      <c r="C188" s="38">
        <v>200</v>
      </c>
      <c r="D188" s="78">
        <v>0</v>
      </c>
      <c r="E188" s="78">
        <v>0</v>
      </c>
      <c r="F188" s="32"/>
      <c r="G188" s="32"/>
      <c r="H188" s="3"/>
    </row>
    <row r="189" spans="1:9" ht="21" customHeight="1">
      <c r="A189" s="26" t="s">
        <v>10</v>
      </c>
      <c r="B189" s="40" t="s">
        <v>193</v>
      </c>
      <c r="C189" s="38">
        <v>300</v>
      </c>
      <c r="D189" s="78">
        <v>290.73</v>
      </c>
      <c r="E189" s="78">
        <v>273.94</v>
      </c>
      <c r="F189" s="32"/>
      <c r="G189" s="32"/>
      <c r="H189" s="3"/>
    </row>
    <row r="190" spans="1:9" ht="57.75" customHeight="1">
      <c r="A190" s="48" t="s">
        <v>410</v>
      </c>
      <c r="B190" s="49" t="s">
        <v>63</v>
      </c>
      <c r="C190" s="50"/>
      <c r="D190" s="77">
        <f>D191+D194+D198+D201+D204+D207+D210</f>
        <v>139464.01</v>
      </c>
      <c r="E190" s="77">
        <f>E191+E194+E198+E201+E204+E207+E210</f>
        <v>148024.44999999998</v>
      </c>
      <c r="F190" s="32"/>
      <c r="G190" s="32"/>
      <c r="H190" s="3"/>
    </row>
    <row r="191" spans="1:9" ht="66" customHeight="1">
      <c r="A191" s="26" t="s">
        <v>341</v>
      </c>
      <c r="B191" s="40" t="s">
        <v>293</v>
      </c>
      <c r="C191" s="38" t="s">
        <v>7</v>
      </c>
      <c r="D191" s="78">
        <f>D192+D193</f>
        <v>0</v>
      </c>
      <c r="E191" s="78">
        <f>E192+E193</f>
        <v>0</v>
      </c>
      <c r="F191" s="32"/>
      <c r="G191" s="32"/>
      <c r="H191" s="3"/>
    </row>
    <row r="192" spans="1:9" ht="42" customHeight="1">
      <c r="A192" s="26" t="s">
        <v>9</v>
      </c>
      <c r="B192" s="40" t="s">
        <v>293</v>
      </c>
      <c r="C192" s="38">
        <v>200</v>
      </c>
      <c r="D192" s="78">
        <v>0</v>
      </c>
      <c r="E192" s="78">
        <v>0</v>
      </c>
      <c r="F192" s="32"/>
      <c r="G192" s="32"/>
      <c r="H192" s="3"/>
    </row>
    <row r="193" spans="1:8" ht="21" customHeight="1">
      <c r="A193" s="26" t="s">
        <v>10</v>
      </c>
      <c r="B193" s="40" t="s">
        <v>293</v>
      </c>
      <c r="C193" s="38">
        <v>300</v>
      </c>
      <c r="D193" s="78">
        <v>0</v>
      </c>
      <c r="E193" s="78">
        <v>0</v>
      </c>
      <c r="F193" s="32"/>
      <c r="G193" s="32"/>
      <c r="H193" s="3"/>
    </row>
    <row r="194" spans="1:8" ht="132.75" customHeight="1">
      <c r="A194" s="23" t="s">
        <v>164</v>
      </c>
      <c r="B194" s="40" t="s">
        <v>195</v>
      </c>
      <c r="C194" s="38" t="s">
        <v>7</v>
      </c>
      <c r="D194" s="78">
        <f>D197+D196+D195</f>
        <v>52617.59</v>
      </c>
      <c r="E194" s="78">
        <f>E197+E196+E195</f>
        <v>54644.68</v>
      </c>
      <c r="F194" s="32"/>
      <c r="G194" s="32"/>
      <c r="H194" s="3"/>
    </row>
    <row r="195" spans="1:8" ht="77.25" customHeight="1">
      <c r="A195" s="5" t="s">
        <v>8</v>
      </c>
      <c r="B195" s="40" t="s">
        <v>195</v>
      </c>
      <c r="C195" s="38">
        <v>100</v>
      </c>
      <c r="D195" s="78">
        <v>385</v>
      </c>
      <c r="E195" s="78">
        <v>400</v>
      </c>
      <c r="F195" s="32"/>
      <c r="G195" s="32"/>
      <c r="H195" s="3"/>
    </row>
    <row r="196" spans="1:8" ht="39.75" customHeight="1">
      <c r="A196" s="26" t="s">
        <v>9</v>
      </c>
      <c r="B196" s="40" t="s">
        <v>195</v>
      </c>
      <c r="C196" s="38">
        <v>200</v>
      </c>
      <c r="D196" s="78">
        <v>392.6</v>
      </c>
      <c r="E196" s="78">
        <v>407.56</v>
      </c>
      <c r="F196" s="32"/>
      <c r="G196" s="32"/>
      <c r="H196" s="3"/>
    </row>
    <row r="197" spans="1:8" ht="21" customHeight="1">
      <c r="A197" s="26" t="s">
        <v>10</v>
      </c>
      <c r="B197" s="40" t="s">
        <v>195</v>
      </c>
      <c r="C197" s="38">
        <v>300</v>
      </c>
      <c r="D197" s="78">
        <v>51839.99</v>
      </c>
      <c r="E197" s="78">
        <v>53837.120000000003</v>
      </c>
      <c r="F197" s="32"/>
      <c r="G197" s="32"/>
      <c r="H197" s="3"/>
    </row>
    <row r="198" spans="1:8" ht="43.5" customHeight="1">
      <c r="A198" s="26" t="s">
        <v>159</v>
      </c>
      <c r="B198" s="40" t="s">
        <v>196</v>
      </c>
      <c r="C198" s="38" t="s">
        <v>7</v>
      </c>
      <c r="D198" s="78">
        <f>D199+D200</f>
        <v>40.730000000000004</v>
      </c>
      <c r="E198" s="78">
        <f>E199+E200</f>
        <v>42.36</v>
      </c>
      <c r="F198" s="32"/>
      <c r="G198" s="32"/>
      <c r="H198" s="3"/>
    </row>
    <row r="199" spans="1:8" ht="39.75" customHeight="1">
      <c r="A199" s="26" t="s">
        <v>9</v>
      </c>
      <c r="B199" s="40" t="s">
        <v>196</v>
      </c>
      <c r="C199" s="38">
        <v>200</v>
      </c>
      <c r="D199" s="78">
        <v>0.6</v>
      </c>
      <c r="E199" s="78">
        <v>0.63</v>
      </c>
      <c r="F199" s="32"/>
      <c r="G199" s="32"/>
      <c r="H199" s="3"/>
    </row>
    <row r="200" spans="1:8" ht="21" customHeight="1">
      <c r="A200" s="26" t="s">
        <v>10</v>
      </c>
      <c r="B200" s="40" t="s">
        <v>196</v>
      </c>
      <c r="C200" s="38">
        <v>300</v>
      </c>
      <c r="D200" s="78">
        <v>40.130000000000003</v>
      </c>
      <c r="E200" s="78">
        <v>41.73</v>
      </c>
      <c r="F200" s="32"/>
      <c r="G200" s="32"/>
      <c r="H200" s="3"/>
    </row>
    <row r="201" spans="1:8" ht="21" customHeight="1">
      <c r="A201" s="71" t="s">
        <v>342</v>
      </c>
      <c r="B201" s="40" t="s">
        <v>197</v>
      </c>
      <c r="C201" s="38" t="s">
        <v>7</v>
      </c>
      <c r="D201" s="78">
        <f>D202+D203</f>
        <v>39429.359999999993</v>
      </c>
      <c r="E201" s="78">
        <f>E202+E203</f>
        <v>41013.579999999994</v>
      </c>
      <c r="F201" s="32"/>
      <c r="G201" s="32"/>
      <c r="H201" s="3"/>
    </row>
    <row r="202" spans="1:8" ht="39.75" customHeight="1">
      <c r="A202" s="26" t="s">
        <v>9</v>
      </c>
      <c r="B202" s="40" t="s">
        <v>197</v>
      </c>
      <c r="C202" s="38">
        <v>200</v>
      </c>
      <c r="D202" s="78">
        <v>5.52</v>
      </c>
      <c r="E202" s="78">
        <v>5.74</v>
      </c>
      <c r="F202" s="32"/>
      <c r="G202" s="32"/>
      <c r="H202" s="3"/>
    </row>
    <row r="203" spans="1:8" ht="21" customHeight="1">
      <c r="A203" s="26" t="s">
        <v>10</v>
      </c>
      <c r="B203" s="40" t="s">
        <v>197</v>
      </c>
      <c r="C203" s="38">
        <v>300</v>
      </c>
      <c r="D203" s="78">
        <v>39423.839999999997</v>
      </c>
      <c r="E203" s="78">
        <v>41007.839999999997</v>
      </c>
      <c r="F203" s="32"/>
      <c r="G203" s="32"/>
      <c r="H203" s="3"/>
    </row>
    <row r="204" spans="1:8" ht="42" customHeight="1">
      <c r="A204" s="23" t="s">
        <v>148</v>
      </c>
      <c r="B204" s="40" t="s">
        <v>352</v>
      </c>
      <c r="C204" s="38" t="s">
        <v>7</v>
      </c>
      <c r="D204" s="78">
        <f>D205+D206</f>
        <v>42632.28</v>
      </c>
      <c r="E204" s="78">
        <f>E205+E206</f>
        <v>46107.22</v>
      </c>
      <c r="F204" s="32"/>
      <c r="G204" s="32"/>
      <c r="H204" s="3"/>
    </row>
    <row r="205" spans="1:8" ht="40.5" customHeight="1">
      <c r="A205" s="26" t="s">
        <v>9</v>
      </c>
      <c r="B205" s="40" t="s">
        <v>352</v>
      </c>
      <c r="C205" s="38">
        <v>200</v>
      </c>
      <c r="D205" s="78">
        <v>630.03</v>
      </c>
      <c r="E205" s="78">
        <v>681.39</v>
      </c>
      <c r="F205" s="32"/>
      <c r="G205" s="32"/>
      <c r="H205" s="3"/>
    </row>
    <row r="206" spans="1:8" ht="21" customHeight="1">
      <c r="A206" s="26" t="s">
        <v>10</v>
      </c>
      <c r="B206" s="40" t="s">
        <v>352</v>
      </c>
      <c r="C206" s="38">
        <v>300</v>
      </c>
      <c r="D206" s="78">
        <v>42002.25</v>
      </c>
      <c r="E206" s="78">
        <v>45425.83</v>
      </c>
      <c r="F206" s="32"/>
      <c r="G206" s="32"/>
      <c r="H206" s="3"/>
    </row>
    <row r="207" spans="1:8" ht="66" customHeight="1">
      <c r="A207" s="89" t="s">
        <v>294</v>
      </c>
      <c r="B207" s="40" t="s">
        <v>295</v>
      </c>
      <c r="C207" s="38" t="s">
        <v>7</v>
      </c>
      <c r="D207" s="78">
        <f>D208+D209</f>
        <v>2813.23</v>
      </c>
      <c r="E207" s="78">
        <f>E208+E209</f>
        <v>4208.5600000000004</v>
      </c>
      <c r="F207" s="32"/>
      <c r="G207" s="32"/>
      <c r="H207" s="3"/>
    </row>
    <row r="208" spans="1:8" ht="45.75" customHeight="1">
      <c r="A208" s="26" t="s">
        <v>9</v>
      </c>
      <c r="B208" s="40" t="s">
        <v>295</v>
      </c>
      <c r="C208" s="38">
        <v>200</v>
      </c>
      <c r="D208" s="78">
        <v>27.85</v>
      </c>
      <c r="E208" s="78">
        <v>41.67</v>
      </c>
      <c r="F208" s="32"/>
      <c r="G208" s="32"/>
      <c r="H208" s="3"/>
    </row>
    <row r="209" spans="1:8" ht="21" customHeight="1">
      <c r="A209" s="26" t="s">
        <v>10</v>
      </c>
      <c r="B209" s="40" t="s">
        <v>295</v>
      </c>
      <c r="C209" s="38">
        <v>300</v>
      </c>
      <c r="D209" s="78">
        <v>2785.38</v>
      </c>
      <c r="E209" s="78">
        <v>4166.8900000000003</v>
      </c>
      <c r="F209" s="32"/>
      <c r="G209" s="32"/>
      <c r="H209" s="3"/>
    </row>
    <row r="210" spans="1:8" ht="90.75" customHeight="1">
      <c r="A210" s="26" t="s">
        <v>149</v>
      </c>
      <c r="B210" s="40" t="s">
        <v>198</v>
      </c>
      <c r="C210" s="38" t="s">
        <v>7</v>
      </c>
      <c r="D210" s="78">
        <f>D211+D212</f>
        <v>1930.82</v>
      </c>
      <c r="E210" s="78">
        <f>E211+E212</f>
        <v>2008.0500000000002</v>
      </c>
      <c r="F210" s="32"/>
      <c r="G210" s="32"/>
      <c r="H210" s="3"/>
    </row>
    <row r="211" spans="1:8" ht="41.25" customHeight="1">
      <c r="A211" s="26" t="s">
        <v>9</v>
      </c>
      <c r="B211" s="40" t="s">
        <v>198</v>
      </c>
      <c r="C211" s="38">
        <v>200</v>
      </c>
      <c r="D211" s="78">
        <v>19.12</v>
      </c>
      <c r="E211" s="78">
        <v>19.88</v>
      </c>
      <c r="F211" s="32"/>
      <c r="G211" s="32"/>
      <c r="H211" s="3"/>
    </row>
    <row r="212" spans="1:8" ht="21" customHeight="1">
      <c r="A212" s="26" t="s">
        <v>10</v>
      </c>
      <c r="B212" s="40" t="s">
        <v>198</v>
      </c>
      <c r="C212" s="38">
        <v>300</v>
      </c>
      <c r="D212" s="78">
        <v>1911.7</v>
      </c>
      <c r="E212" s="78">
        <v>1988.17</v>
      </c>
      <c r="F212" s="32"/>
      <c r="G212" s="32"/>
      <c r="H212" s="3"/>
    </row>
    <row r="213" spans="1:8" ht="42.75" customHeight="1">
      <c r="A213" s="48" t="s">
        <v>411</v>
      </c>
      <c r="B213" s="49" t="s">
        <v>64</v>
      </c>
      <c r="C213" s="50" t="s">
        <v>7</v>
      </c>
      <c r="D213" s="77">
        <f>D214</f>
        <v>1199.82</v>
      </c>
      <c r="E213" s="77">
        <f>E214</f>
        <v>1194.7</v>
      </c>
      <c r="F213" s="32"/>
      <c r="G213" s="32"/>
      <c r="H213" s="3"/>
    </row>
    <row r="214" spans="1:8" ht="60" customHeight="1">
      <c r="A214" s="26" t="s">
        <v>19</v>
      </c>
      <c r="B214" s="40" t="s">
        <v>199</v>
      </c>
      <c r="C214" s="38" t="s">
        <v>7</v>
      </c>
      <c r="D214" s="78">
        <f>D215</f>
        <v>1199.82</v>
      </c>
      <c r="E214" s="78">
        <f>E215</f>
        <v>1194.7</v>
      </c>
      <c r="F214" s="32"/>
      <c r="G214" s="32"/>
      <c r="H214" s="3"/>
    </row>
    <row r="215" spans="1:8" ht="21" customHeight="1">
      <c r="A215" s="26" t="s">
        <v>10</v>
      </c>
      <c r="B215" s="40" t="s">
        <v>199</v>
      </c>
      <c r="C215" s="38">
        <v>300</v>
      </c>
      <c r="D215" s="78">
        <v>1199.82</v>
      </c>
      <c r="E215" s="78">
        <v>1194.7</v>
      </c>
      <c r="F215" s="32"/>
      <c r="G215" s="32"/>
      <c r="H215" s="3"/>
    </row>
    <row r="216" spans="1:8" ht="46.5" customHeight="1">
      <c r="A216" s="100" t="s">
        <v>447</v>
      </c>
      <c r="B216" s="49" t="s">
        <v>350</v>
      </c>
      <c r="C216" s="38"/>
      <c r="D216" s="77">
        <f>D217+D219+D223</f>
        <v>94833</v>
      </c>
      <c r="E216" s="77">
        <f>E217+E219+E223</f>
        <v>97764.87</v>
      </c>
      <c r="F216" s="32"/>
      <c r="G216" s="32"/>
      <c r="H216" s="3"/>
    </row>
    <row r="217" spans="1:8" ht="61.5" customHeight="1">
      <c r="A217" s="71" t="s">
        <v>351</v>
      </c>
      <c r="B217" s="40" t="s">
        <v>291</v>
      </c>
      <c r="C217" s="50" t="s">
        <v>7</v>
      </c>
      <c r="D217" s="78">
        <f>D218</f>
        <v>52519.44</v>
      </c>
      <c r="E217" s="78">
        <f>E218</f>
        <v>56224.09</v>
      </c>
      <c r="F217" s="32"/>
      <c r="G217" s="32"/>
      <c r="H217" s="3"/>
    </row>
    <row r="218" spans="1:8" ht="29.25" customHeight="1">
      <c r="A218" s="26" t="s">
        <v>10</v>
      </c>
      <c r="B218" s="40" t="s">
        <v>291</v>
      </c>
      <c r="C218" s="38">
        <v>300</v>
      </c>
      <c r="D218" s="78">
        <f>52010.44+509</f>
        <v>52519.44</v>
      </c>
      <c r="E218" s="78">
        <f>55679.09+545</f>
        <v>56224.09</v>
      </c>
      <c r="F218" s="32"/>
      <c r="G218" s="32"/>
      <c r="H218" s="3"/>
    </row>
    <row r="219" spans="1:8" ht="46.5" customHeight="1">
      <c r="A219" s="89" t="s">
        <v>348</v>
      </c>
      <c r="B219" s="40" t="s">
        <v>349</v>
      </c>
      <c r="C219" s="50" t="s">
        <v>7</v>
      </c>
      <c r="D219" s="78">
        <f>D220+D221+D222</f>
        <v>42163.56</v>
      </c>
      <c r="E219" s="78">
        <f>E220+E221+E222</f>
        <v>41390.78</v>
      </c>
      <c r="F219" s="32"/>
      <c r="G219" s="32"/>
      <c r="H219" s="3"/>
    </row>
    <row r="220" spans="1:8" ht="75.75" customHeight="1">
      <c r="A220" s="27" t="s">
        <v>16</v>
      </c>
      <c r="B220" s="40" t="s">
        <v>349</v>
      </c>
      <c r="C220" s="38">
        <v>100</v>
      </c>
      <c r="D220" s="78">
        <v>310</v>
      </c>
      <c r="E220" s="78">
        <v>300</v>
      </c>
      <c r="F220" s="32"/>
      <c r="G220" s="32"/>
      <c r="H220" s="3"/>
    </row>
    <row r="221" spans="1:8" ht="41.25" customHeight="1">
      <c r="A221" s="26" t="s">
        <v>9</v>
      </c>
      <c r="B221" s="40" t="s">
        <v>349</v>
      </c>
      <c r="C221" s="38">
        <v>200</v>
      </c>
      <c r="D221" s="78">
        <v>313.11</v>
      </c>
      <c r="E221" s="78">
        <v>311.69</v>
      </c>
      <c r="F221" s="32"/>
      <c r="G221" s="32"/>
      <c r="H221" s="3"/>
    </row>
    <row r="222" spans="1:8" ht="29.25" customHeight="1">
      <c r="A222" s="26" t="s">
        <v>10</v>
      </c>
      <c r="B222" s="40" t="s">
        <v>349</v>
      </c>
      <c r="C222" s="38">
        <v>300</v>
      </c>
      <c r="D222" s="78">
        <v>41540.449999999997</v>
      </c>
      <c r="E222" s="78">
        <v>40779.089999999997</v>
      </c>
      <c r="F222" s="32"/>
      <c r="G222" s="32"/>
      <c r="H222" s="3"/>
    </row>
    <row r="223" spans="1:8" ht="37.35" customHeight="1">
      <c r="A223" s="113" t="s">
        <v>19</v>
      </c>
      <c r="B223" s="40" t="s">
        <v>292</v>
      </c>
      <c r="C223" s="38" t="s">
        <v>7</v>
      </c>
      <c r="D223" s="78">
        <f>D224</f>
        <v>150</v>
      </c>
      <c r="E223" s="78">
        <f>E224</f>
        <v>150</v>
      </c>
      <c r="F223" s="32"/>
      <c r="G223" s="32"/>
      <c r="H223" s="3"/>
    </row>
    <row r="224" spans="1:8" ht="21" customHeight="1">
      <c r="A224" s="26" t="s">
        <v>10</v>
      </c>
      <c r="B224" s="40" t="s">
        <v>292</v>
      </c>
      <c r="C224" s="38">
        <v>300</v>
      </c>
      <c r="D224" s="78">
        <v>150</v>
      </c>
      <c r="E224" s="78">
        <v>150</v>
      </c>
      <c r="F224" s="32"/>
      <c r="G224" s="32"/>
      <c r="H224" s="3"/>
    </row>
    <row r="225" spans="1:8" ht="45.75" customHeight="1">
      <c r="A225" s="48" t="s">
        <v>412</v>
      </c>
      <c r="B225" s="49" t="s">
        <v>200</v>
      </c>
      <c r="C225" s="50" t="s">
        <v>7</v>
      </c>
      <c r="D225" s="77">
        <f>D226</f>
        <v>22258.010000000002</v>
      </c>
      <c r="E225" s="77">
        <f>E226</f>
        <v>23063.75</v>
      </c>
      <c r="F225" s="32"/>
      <c r="G225" s="32"/>
      <c r="H225" s="3"/>
    </row>
    <row r="226" spans="1:8" ht="46.5" customHeight="1">
      <c r="A226" s="26" t="s">
        <v>150</v>
      </c>
      <c r="B226" s="40" t="s">
        <v>201</v>
      </c>
      <c r="C226" s="38" t="s">
        <v>7</v>
      </c>
      <c r="D226" s="78">
        <f>D227+D228+D229</f>
        <v>22258.010000000002</v>
      </c>
      <c r="E226" s="78">
        <f>E227+E228+E229</f>
        <v>23063.75</v>
      </c>
      <c r="F226" s="32"/>
      <c r="G226" s="32"/>
      <c r="H226" s="3"/>
    </row>
    <row r="227" spans="1:8" ht="82.5" customHeight="1">
      <c r="A227" s="27" t="s">
        <v>16</v>
      </c>
      <c r="B227" s="40" t="s">
        <v>201</v>
      </c>
      <c r="C227" s="38">
        <v>100</v>
      </c>
      <c r="D227" s="78">
        <v>20686.27</v>
      </c>
      <c r="E227" s="78">
        <v>21414.57</v>
      </c>
      <c r="F227" s="32"/>
      <c r="G227" s="32"/>
      <c r="H227" s="3"/>
    </row>
    <row r="228" spans="1:8" ht="41.25" customHeight="1">
      <c r="A228" s="26" t="s">
        <v>9</v>
      </c>
      <c r="B228" s="40" t="s">
        <v>201</v>
      </c>
      <c r="C228" s="38">
        <v>200</v>
      </c>
      <c r="D228" s="78">
        <v>1570.22</v>
      </c>
      <c r="E228" s="78">
        <v>1647.66</v>
      </c>
      <c r="F228" s="32"/>
      <c r="G228" s="32"/>
      <c r="H228" s="3"/>
    </row>
    <row r="229" spans="1:8" ht="21" customHeight="1">
      <c r="A229" s="26" t="s">
        <v>11</v>
      </c>
      <c r="B229" s="40" t="s">
        <v>201</v>
      </c>
      <c r="C229" s="38">
        <v>800</v>
      </c>
      <c r="D229" s="78">
        <v>1.52</v>
      </c>
      <c r="E229" s="78">
        <v>1.52</v>
      </c>
      <c r="F229" s="32"/>
      <c r="G229" s="32"/>
      <c r="H229" s="3"/>
    </row>
    <row r="230" spans="1:8" ht="79.5" customHeight="1">
      <c r="A230" s="111" t="s">
        <v>413</v>
      </c>
      <c r="B230" s="49" t="s">
        <v>65</v>
      </c>
      <c r="C230" s="38" t="s">
        <v>7</v>
      </c>
      <c r="D230" s="93">
        <f>D231+D236+D245</f>
        <v>125438.44</v>
      </c>
      <c r="E230" s="93">
        <f>E231+E236+E245</f>
        <v>125768.65999999999</v>
      </c>
      <c r="F230" s="47"/>
      <c r="G230" s="32"/>
      <c r="H230" s="3"/>
    </row>
    <row r="231" spans="1:8" ht="38.25" customHeight="1">
      <c r="A231" s="54" t="s">
        <v>66</v>
      </c>
      <c r="B231" s="49" t="s">
        <v>67</v>
      </c>
      <c r="C231" s="50" t="s">
        <v>7</v>
      </c>
      <c r="D231" s="93">
        <f>D232+D234</f>
        <v>29464.91</v>
      </c>
      <c r="E231" s="93">
        <f>E232+E234</f>
        <v>29617.66</v>
      </c>
      <c r="F231" s="47"/>
      <c r="G231" s="32"/>
      <c r="H231" s="3"/>
    </row>
    <row r="232" spans="1:8" ht="44.25" customHeight="1">
      <c r="A232" s="43" t="s">
        <v>59</v>
      </c>
      <c r="B232" s="40" t="s">
        <v>68</v>
      </c>
      <c r="C232" s="38" t="s">
        <v>7</v>
      </c>
      <c r="D232" s="92">
        <f>D233</f>
        <v>28964.91</v>
      </c>
      <c r="E232" s="92">
        <f>E233</f>
        <v>29117.66</v>
      </c>
      <c r="F232" s="47"/>
      <c r="G232" s="32"/>
      <c r="H232" s="3"/>
    </row>
    <row r="233" spans="1:8" ht="39.75" customHeight="1">
      <c r="A233" s="43" t="s">
        <v>27</v>
      </c>
      <c r="B233" s="40" t="s">
        <v>68</v>
      </c>
      <c r="C233" s="38">
        <v>600</v>
      </c>
      <c r="D233" s="80">
        <v>28964.91</v>
      </c>
      <c r="E233" s="92">
        <v>29117.66</v>
      </c>
      <c r="F233" s="47"/>
      <c r="G233" s="32"/>
      <c r="H233" s="3"/>
    </row>
    <row r="234" spans="1:8" ht="100.5" customHeight="1">
      <c r="A234" s="26" t="s">
        <v>456</v>
      </c>
      <c r="B234" s="40" t="s">
        <v>135</v>
      </c>
      <c r="C234" s="38" t="s">
        <v>7</v>
      </c>
      <c r="D234" s="92">
        <f>D235</f>
        <v>500</v>
      </c>
      <c r="E234" s="92">
        <f>E235</f>
        <v>500</v>
      </c>
      <c r="F234" s="47"/>
      <c r="G234" s="32"/>
      <c r="H234" s="3"/>
    </row>
    <row r="235" spans="1:8" ht="38.25" customHeight="1">
      <c r="A235" s="43" t="s">
        <v>27</v>
      </c>
      <c r="B235" s="40" t="s">
        <v>135</v>
      </c>
      <c r="C235" s="38">
        <v>600</v>
      </c>
      <c r="D235" s="80">
        <v>500</v>
      </c>
      <c r="E235" s="92">
        <v>500</v>
      </c>
      <c r="F235" s="47"/>
      <c r="G235" s="32"/>
      <c r="H235" s="3"/>
    </row>
    <row r="236" spans="1:8" ht="42" customHeight="1">
      <c r="A236" s="54" t="s">
        <v>414</v>
      </c>
      <c r="B236" s="49" t="s">
        <v>136</v>
      </c>
      <c r="C236" s="38" t="s">
        <v>7</v>
      </c>
      <c r="D236" s="93">
        <f>D237+D239+D241+D243</f>
        <v>19283.41</v>
      </c>
      <c r="E236" s="93">
        <f>E237+E239+E241+E243</f>
        <v>19305.46</v>
      </c>
      <c r="F236" s="47"/>
      <c r="G236" s="32"/>
      <c r="H236" s="3"/>
    </row>
    <row r="237" spans="1:8" ht="35.25" customHeight="1">
      <c r="A237" s="43" t="s">
        <v>101</v>
      </c>
      <c r="B237" s="40" t="s">
        <v>137</v>
      </c>
      <c r="C237" s="38" t="s">
        <v>7</v>
      </c>
      <c r="D237" s="92">
        <f>D238</f>
        <v>18588.060000000001</v>
      </c>
      <c r="E237" s="92">
        <f>E238</f>
        <v>18596.89</v>
      </c>
      <c r="F237" s="47"/>
      <c r="G237" s="32"/>
      <c r="H237" s="3"/>
    </row>
    <row r="238" spans="1:8" ht="42" customHeight="1">
      <c r="A238" s="43" t="s">
        <v>27</v>
      </c>
      <c r="B238" s="40" t="s">
        <v>137</v>
      </c>
      <c r="C238" s="38">
        <v>600</v>
      </c>
      <c r="D238" s="92">
        <v>18588.060000000001</v>
      </c>
      <c r="E238" s="92">
        <v>18596.89</v>
      </c>
      <c r="F238" s="47"/>
      <c r="G238" s="32"/>
      <c r="H238" s="3"/>
    </row>
    <row r="239" spans="1:8" ht="41.25" customHeight="1">
      <c r="A239" s="43" t="s">
        <v>353</v>
      </c>
      <c r="B239" s="40" t="s">
        <v>354</v>
      </c>
      <c r="C239" s="38" t="s">
        <v>7</v>
      </c>
      <c r="D239" s="92">
        <f>D240</f>
        <v>364.94</v>
      </c>
      <c r="E239" s="92">
        <f>E240</f>
        <v>364.94</v>
      </c>
      <c r="F239" s="47"/>
      <c r="G239" s="32"/>
      <c r="H239" s="3"/>
    </row>
    <row r="240" spans="1:8" ht="38.25" customHeight="1">
      <c r="A240" s="43" t="s">
        <v>27</v>
      </c>
      <c r="B240" s="40" t="s">
        <v>354</v>
      </c>
      <c r="C240" s="38">
        <v>600</v>
      </c>
      <c r="D240" s="92">
        <f>272+92.94</f>
        <v>364.94</v>
      </c>
      <c r="E240" s="92">
        <f>272+92.94</f>
        <v>364.94</v>
      </c>
      <c r="F240" s="47"/>
      <c r="G240" s="32"/>
      <c r="H240" s="3"/>
    </row>
    <row r="241" spans="1:8" ht="84" customHeight="1">
      <c r="A241" s="71" t="s">
        <v>355</v>
      </c>
      <c r="B241" s="40" t="s">
        <v>356</v>
      </c>
      <c r="C241" s="38" t="s">
        <v>7</v>
      </c>
      <c r="D241" s="92">
        <f>D242</f>
        <v>0</v>
      </c>
      <c r="E241" s="92">
        <f>E242</f>
        <v>0</v>
      </c>
      <c r="F241" s="47"/>
      <c r="G241" s="32"/>
      <c r="H241" s="3"/>
    </row>
    <row r="242" spans="1:8" ht="38.25" customHeight="1">
      <c r="A242" s="43" t="s">
        <v>27</v>
      </c>
      <c r="B242" s="40" t="s">
        <v>356</v>
      </c>
      <c r="C242" s="38">
        <v>600</v>
      </c>
      <c r="D242" s="92">
        <v>0</v>
      </c>
      <c r="E242" s="92">
        <v>0</v>
      </c>
      <c r="F242" s="47"/>
      <c r="G242" s="32"/>
      <c r="H242" s="3"/>
    </row>
    <row r="243" spans="1:8" ht="58.5" customHeight="1">
      <c r="A243" s="43" t="s">
        <v>41</v>
      </c>
      <c r="B243" s="40" t="s">
        <v>138</v>
      </c>
      <c r="C243" s="38" t="s">
        <v>7</v>
      </c>
      <c r="D243" s="92">
        <f>D244</f>
        <v>330.41</v>
      </c>
      <c r="E243" s="92">
        <f>E244</f>
        <v>343.63</v>
      </c>
      <c r="F243" s="47"/>
      <c r="G243" s="32"/>
      <c r="H243" s="3"/>
    </row>
    <row r="244" spans="1:8" ht="38.25" customHeight="1">
      <c r="A244" s="43" t="s">
        <v>27</v>
      </c>
      <c r="B244" s="40" t="s">
        <v>138</v>
      </c>
      <c r="C244" s="38">
        <v>600</v>
      </c>
      <c r="D244" s="92">
        <v>330.41</v>
      </c>
      <c r="E244" s="92">
        <v>343.63</v>
      </c>
      <c r="F244" s="47"/>
      <c r="G244" s="32"/>
      <c r="H244" s="3"/>
    </row>
    <row r="245" spans="1:8" ht="37.5" customHeight="1">
      <c r="A245" s="54" t="s">
        <v>415</v>
      </c>
      <c r="B245" s="49" t="s">
        <v>205</v>
      </c>
      <c r="C245" s="50" t="s">
        <v>7</v>
      </c>
      <c r="D245" s="93">
        <f>D246+D250+D252</f>
        <v>76690.12</v>
      </c>
      <c r="E245" s="93">
        <f>E246+E250+E252</f>
        <v>76845.539999999994</v>
      </c>
      <c r="F245" s="47"/>
      <c r="G245" s="32"/>
      <c r="H245" s="3"/>
    </row>
    <row r="246" spans="1:8" ht="36.75" customHeight="1">
      <c r="A246" s="43" t="s">
        <v>101</v>
      </c>
      <c r="B246" s="40" t="s">
        <v>206</v>
      </c>
      <c r="C246" s="50" t="s">
        <v>7</v>
      </c>
      <c r="D246" s="92">
        <f>D247+D248+D249</f>
        <v>73857.17</v>
      </c>
      <c r="E246" s="92">
        <f>E247+E248+E249</f>
        <v>73969.789999999994</v>
      </c>
      <c r="F246" s="47"/>
      <c r="G246" s="32"/>
      <c r="H246" s="3"/>
    </row>
    <row r="247" spans="1:8" ht="84" customHeight="1">
      <c r="A247" s="5" t="s">
        <v>8</v>
      </c>
      <c r="B247" s="40" t="s">
        <v>206</v>
      </c>
      <c r="C247" s="38">
        <v>100</v>
      </c>
      <c r="D247" s="92">
        <v>62167.35</v>
      </c>
      <c r="E247" s="92">
        <v>62167.35</v>
      </c>
      <c r="F247" s="47"/>
      <c r="G247" s="32"/>
      <c r="H247" s="3"/>
    </row>
    <row r="248" spans="1:8" ht="39" customHeight="1">
      <c r="A248" s="5" t="s">
        <v>9</v>
      </c>
      <c r="B248" s="40" t="s">
        <v>206</v>
      </c>
      <c r="C248" s="38">
        <v>200</v>
      </c>
      <c r="D248" s="92">
        <v>11069.07</v>
      </c>
      <c r="E248" s="92">
        <v>11181.69</v>
      </c>
      <c r="F248" s="47"/>
      <c r="G248" s="32"/>
      <c r="H248" s="3"/>
    </row>
    <row r="249" spans="1:8" ht="25.5" customHeight="1">
      <c r="A249" s="5" t="s">
        <v>11</v>
      </c>
      <c r="B249" s="40" t="s">
        <v>206</v>
      </c>
      <c r="C249" s="38">
        <v>800</v>
      </c>
      <c r="D249" s="92">
        <v>620.75</v>
      </c>
      <c r="E249" s="92">
        <v>620.75</v>
      </c>
      <c r="F249" s="47"/>
      <c r="G249" s="32"/>
      <c r="H249" s="3"/>
    </row>
    <row r="250" spans="1:8" ht="63" customHeight="1">
      <c r="A250" s="5" t="s">
        <v>41</v>
      </c>
      <c r="B250" s="40" t="s">
        <v>207</v>
      </c>
      <c r="C250" s="50" t="s">
        <v>7</v>
      </c>
      <c r="D250" s="92">
        <f>D251</f>
        <v>887.4</v>
      </c>
      <c r="E250" s="92">
        <f>E251</f>
        <v>922.94</v>
      </c>
      <c r="F250" s="47"/>
      <c r="G250" s="32"/>
      <c r="H250" s="3"/>
    </row>
    <row r="251" spans="1:8" ht="82.5" customHeight="1">
      <c r="A251" s="5" t="s">
        <v>8</v>
      </c>
      <c r="B251" s="40" t="s">
        <v>207</v>
      </c>
      <c r="C251" s="38">
        <v>100</v>
      </c>
      <c r="D251" s="92">
        <v>887.4</v>
      </c>
      <c r="E251" s="92">
        <v>922.94</v>
      </c>
      <c r="F251" s="47"/>
      <c r="G251" s="32"/>
      <c r="H251" s="3"/>
    </row>
    <row r="252" spans="1:8" ht="29.25" customHeight="1">
      <c r="A252" s="5" t="s">
        <v>28</v>
      </c>
      <c r="B252" s="40" t="s">
        <v>208</v>
      </c>
      <c r="C252" s="50" t="s">
        <v>7</v>
      </c>
      <c r="D252" s="92">
        <f>D253+D254+D255</f>
        <v>1945.55</v>
      </c>
      <c r="E252" s="92">
        <f>E253+E254+E255</f>
        <v>1952.81</v>
      </c>
      <c r="F252" s="47"/>
      <c r="G252" s="32"/>
      <c r="H252" s="3"/>
    </row>
    <row r="253" spans="1:8" ht="84" customHeight="1">
      <c r="A253" s="5" t="s">
        <v>8</v>
      </c>
      <c r="B253" s="40" t="s">
        <v>208</v>
      </c>
      <c r="C253" s="38">
        <v>100</v>
      </c>
      <c r="D253" s="92">
        <v>0</v>
      </c>
      <c r="E253" s="92">
        <v>0</v>
      </c>
      <c r="F253" s="47"/>
      <c r="G253" s="32"/>
      <c r="H253" s="3"/>
    </row>
    <row r="254" spans="1:8" ht="45" customHeight="1">
      <c r="A254" s="5" t="s">
        <v>9</v>
      </c>
      <c r="B254" s="40" t="s">
        <v>208</v>
      </c>
      <c r="C254" s="38">
        <v>200</v>
      </c>
      <c r="D254" s="92">
        <v>1895.55</v>
      </c>
      <c r="E254" s="92">
        <v>1902.81</v>
      </c>
      <c r="F254" s="47"/>
      <c r="G254" s="32"/>
      <c r="H254" s="3"/>
    </row>
    <row r="255" spans="1:8" ht="33.75" customHeight="1">
      <c r="A255" s="5" t="s">
        <v>10</v>
      </c>
      <c r="B255" s="40" t="s">
        <v>208</v>
      </c>
      <c r="C255" s="38">
        <v>300</v>
      </c>
      <c r="D255" s="92">
        <v>50</v>
      </c>
      <c r="E255" s="92">
        <v>50</v>
      </c>
      <c r="F255" s="47"/>
      <c r="G255" s="32"/>
      <c r="H255" s="3"/>
    </row>
    <row r="256" spans="1:8" ht="94.5" customHeight="1">
      <c r="A256" s="111" t="s">
        <v>416</v>
      </c>
      <c r="B256" s="49" t="s">
        <v>202</v>
      </c>
      <c r="C256" s="50" t="s">
        <v>7</v>
      </c>
      <c r="D256" s="77">
        <f>D257+D262</f>
        <v>1815.1599999999999</v>
      </c>
      <c r="E256" s="77">
        <f>E257+E262</f>
        <v>1883.6899999999998</v>
      </c>
      <c r="F256" s="47"/>
      <c r="G256" s="32"/>
      <c r="H256" s="3"/>
    </row>
    <row r="257" spans="1:8" ht="58.5" customHeight="1">
      <c r="A257" s="54" t="s">
        <v>433</v>
      </c>
      <c r="B257" s="49" t="s">
        <v>203</v>
      </c>
      <c r="C257" s="38" t="s">
        <v>7</v>
      </c>
      <c r="D257" s="93">
        <f>D258+D260</f>
        <v>60</v>
      </c>
      <c r="E257" s="93">
        <f>E258+E260</f>
        <v>60</v>
      </c>
      <c r="F257" s="47"/>
      <c r="G257" s="32"/>
      <c r="H257" s="3"/>
    </row>
    <row r="258" spans="1:8" ht="31.5" customHeight="1">
      <c r="A258" s="46" t="s">
        <v>280</v>
      </c>
      <c r="B258" s="40" t="s">
        <v>204</v>
      </c>
      <c r="C258" s="38" t="s">
        <v>7</v>
      </c>
      <c r="D258" s="92">
        <f t="shared" ref="D258:E258" si="8">D259</f>
        <v>60</v>
      </c>
      <c r="E258" s="92">
        <f t="shared" si="8"/>
        <v>60</v>
      </c>
      <c r="F258" s="47"/>
      <c r="G258" s="32"/>
      <c r="H258" s="3"/>
    </row>
    <row r="259" spans="1:8" ht="43.5" customHeight="1">
      <c r="A259" s="43" t="s">
        <v>9</v>
      </c>
      <c r="B259" s="40" t="s">
        <v>204</v>
      </c>
      <c r="C259" s="91">
        <v>200</v>
      </c>
      <c r="D259" s="92">
        <v>60</v>
      </c>
      <c r="E259" s="92">
        <v>60</v>
      </c>
      <c r="F259" s="47"/>
      <c r="G259" s="32"/>
      <c r="H259" s="3"/>
    </row>
    <row r="260" spans="1:8" ht="43.5" customHeight="1">
      <c r="A260" s="87" t="s">
        <v>432</v>
      </c>
      <c r="B260" s="40" t="s">
        <v>431</v>
      </c>
      <c r="C260" s="38" t="s">
        <v>7</v>
      </c>
      <c r="D260" s="92">
        <f>D261</f>
        <v>0</v>
      </c>
      <c r="E260" s="92">
        <f>E261</f>
        <v>0</v>
      </c>
      <c r="F260" s="47"/>
      <c r="G260" s="32"/>
      <c r="H260" s="3"/>
    </row>
    <row r="261" spans="1:8" ht="43.5" customHeight="1">
      <c r="A261" s="87" t="s">
        <v>9</v>
      </c>
      <c r="B261" s="40" t="s">
        <v>431</v>
      </c>
      <c r="C261" s="91">
        <v>200</v>
      </c>
      <c r="D261" s="92">
        <v>0</v>
      </c>
      <c r="E261" s="92">
        <v>0</v>
      </c>
      <c r="F261" s="47"/>
      <c r="G261" s="32"/>
      <c r="H261" s="3"/>
    </row>
    <row r="262" spans="1:8" ht="43.5" customHeight="1">
      <c r="A262" s="90" t="s">
        <v>299</v>
      </c>
      <c r="B262" s="49" t="s">
        <v>300</v>
      </c>
      <c r="C262" s="38" t="s">
        <v>7</v>
      </c>
      <c r="D262" s="93">
        <f>D263+D265</f>
        <v>1755.1599999999999</v>
      </c>
      <c r="E262" s="93">
        <f>E263+E265</f>
        <v>1823.6899999999998</v>
      </c>
      <c r="F262" s="47"/>
      <c r="G262" s="32"/>
      <c r="H262" s="3"/>
    </row>
    <row r="263" spans="1:8" ht="24.6" customHeight="1">
      <c r="A263" s="87" t="s">
        <v>14</v>
      </c>
      <c r="B263" s="40" t="s">
        <v>301</v>
      </c>
      <c r="C263" s="38" t="s">
        <v>7</v>
      </c>
      <c r="D263" s="92">
        <f>D264</f>
        <v>49.86</v>
      </c>
      <c r="E263" s="92">
        <f>E264</f>
        <v>49.86</v>
      </c>
      <c r="F263" s="47"/>
      <c r="G263" s="32"/>
      <c r="H263" s="3"/>
    </row>
    <row r="264" spans="1:8" ht="77.25" customHeight="1">
      <c r="A264" s="87" t="s">
        <v>16</v>
      </c>
      <c r="B264" s="40" t="s">
        <v>301</v>
      </c>
      <c r="C264" s="91">
        <v>100</v>
      </c>
      <c r="D264" s="92">
        <v>49.86</v>
      </c>
      <c r="E264" s="92">
        <v>49.86</v>
      </c>
      <c r="F264" s="47"/>
      <c r="G264" s="32"/>
      <c r="H264" s="3"/>
    </row>
    <row r="265" spans="1:8" ht="49.5" customHeight="1">
      <c r="A265" s="87" t="s">
        <v>15</v>
      </c>
      <c r="B265" s="40" t="s">
        <v>302</v>
      </c>
      <c r="C265" s="38" t="s">
        <v>7</v>
      </c>
      <c r="D265" s="92">
        <f>D266</f>
        <v>1705.3</v>
      </c>
      <c r="E265" s="92">
        <f>E266</f>
        <v>1773.83</v>
      </c>
      <c r="F265" s="47"/>
      <c r="G265" s="32"/>
      <c r="H265" s="3"/>
    </row>
    <row r="266" spans="1:8" ht="81.75" customHeight="1">
      <c r="A266" s="87" t="s">
        <v>16</v>
      </c>
      <c r="B266" s="40" t="s">
        <v>302</v>
      </c>
      <c r="C266" s="91">
        <v>100</v>
      </c>
      <c r="D266" s="92">
        <v>1705.3</v>
      </c>
      <c r="E266" s="92">
        <v>1773.83</v>
      </c>
      <c r="F266" s="47"/>
      <c r="G266" s="32"/>
      <c r="H266" s="3"/>
    </row>
    <row r="267" spans="1:8" ht="99" customHeight="1">
      <c r="A267" s="109" t="s">
        <v>417</v>
      </c>
      <c r="B267" s="49" t="s">
        <v>128</v>
      </c>
      <c r="C267" s="38" t="s">
        <v>7</v>
      </c>
      <c r="D267" s="93">
        <f>D268+D273+D278</f>
        <v>33806.6</v>
      </c>
      <c r="E267" s="93">
        <f>E268+E273+E278</f>
        <v>34207.81</v>
      </c>
      <c r="F267" s="47"/>
      <c r="G267" s="32"/>
      <c r="H267" s="3"/>
    </row>
    <row r="268" spans="1:8" ht="60.75" customHeight="1">
      <c r="A268" s="90" t="s">
        <v>296</v>
      </c>
      <c r="B268" s="49" t="s">
        <v>129</v>
      </c>
      <c r="C268" s="50" t="s">
        <v>7</v>
      </c>
      <c r="D268" s="93">
        <f>D269</f>
        <v>31284.899999999998</v>
      </c>
      <c r="E268" s="93">
        <f>E269</f>
        <v>31686.109999999997</v>
      </c>
      <c r="F268" s="47"/>
      <c r="G268" s="32"/>
      <c r="H268" s="3"/>
    </row>
    <row r="269" spans="1:8" ht="45" customHeight="1">
      <c r="A269" s="5" t="s">
        <v>59</v>
      </c>
      <c r="B269" s="40" t="s">
        <v>209</v>
      </c>
      <c r="C269" s="38" t="s">
        <v>7</v>
      </c>
      <c r="D269" s="92">
        <f>D270+D271+D272</f>
        <v>31284.899999999998</v>
      </c>
      <c r="E269" s="92">
        <f>E270+E271+E272</f>
        <v>31686.109999999997</v>
      </c>
      <c r="F269" s="47"/>
      <c r="G269" s="32"/>
      <c r="H269" s="3"/>
    </row>
    <row r="270" spans="1:8" ht="80.25" customHeight="1">
      <c r="A270" s="5" t="s">
        <v>8</v>
      </c>
      <c r="B270" s="40" t="s">
        <v>209</v>
      </c>
      <c r="C270" s="38">
        <v>100</v>
      </c>
      <c r="D270" s="80">
        <v>15983.54</v>
      </c>
      <c r="E270" s="92">
        <v>16309.24</v>
      </c>
      <c r="F270" s="47"/>
      <c r="G270" s="32"/>
      <c r="H270" s="3"/>
    </row>
    <row r="271" spans="1:8" ht="38.25" customHeight="1">
      <c r="A271" s="43" t="s">
        <v>9</v>
      </c>
      <c r="B271" s="40" t="s">
        <v>209</v>
      </c>
      <c r="C271" s="38">
        <v>200</v>
      </c>
      <c r="D271" s="80">
        <v>8327.56</v>
      </c>
      <c r="E271" s="92">
        <v>8403.07</v>
      </c>
      <c r="F271" s="47"/>
      <c r="G271" s="32"/>
      <c r="H271" s="3"/>
    </row>
    <row r="272" spans="1:8" ht="27.75" customHeight="1">
      <c r="A272" s="5" t="s">
        <v>11</v>
      </c>
      <c r="B272" s="40" t="s">
        <v>209</v>
      </c>
      <c r="C272" s="38">
        <v>800</v>
      </c>
      <c r="D272" s="80">
        <v>6973.8</v>
      </c>
      <c r="E272" s="92">
        <v>6973.8</v>
      </c>
      <c r="F272" s="47"/>
      <c r="G272" s="32"/>
      <c r="H272" s="3"/>
    </row>
    <row r="273" spans="1:8" ht="25.7" customHeight="1">
      <c r="A273" s="116" t="s">
        <v>418</v>
      </c>
      <c r="B273" s="49" t="s">
        <v>297</v>
      </c>
      <c r="C273" s="50" t="s">
        <v>7</v>
      </c>
      <c r="D273" s="93">
        <f>D274</f>
        <v>2481.6999999999998</v>
      </c>
      <c r="E273" s="93">
        <f>E274</f>
        <v>2481.6999999999998</v>
      </c>
      <c r="F273" s="47"/>
      <c r="G273" s="32"/>
      <c r="H273" s="3"/>
    </row>
    <row r="274" spans="1:8" ht="24" customHeight="1">
      <c r="A274" s="5" t="s">
        <v>210</v>
      </c>
      <c r="B274" s="40" t="s">
        <v>298</v>
      </c>
      <c r="C274" s="38" t="s">
        <v>7</v>
      </c>
      <c r="D274" s="92">
        <f>D275+D276+D277</f>
        <v>2481.6999999999998</v>
      </c>
      <c r="E274" s="92">
        <f>E275+E276+E277</f>
        <v>2481.6999999999998</v>
      </c>
      <c r="F274" s="47"/>
      <c r="G274" s="32"/>
      <c r="H274" s="3"/>
    </row>
    <row r="275" spans="1:8" ht="78.75" customHeight="1">
      <c r="A275" s="5" t="s">
        <v>8</v>
      </c>
      <c r="B275" s="40" t="s">
        <v>298</v>
      </c>
      <c r="C275" s="38">
        <v>100</v>
      </c>
      <c r="D275" s="92">
        <v>1570.7</v>
      </c>
      <c r="E275" s="92">
        <v>1570.7</v>
      </c>
      <c r="F275" s="47"/>
      <c r="G275" s="32"/>
      <c r="H275" s="3"/>
    </row>
    <row r="276" spans="1:8" ht="40.5" customHeight="1">
      <c r="A276" s="43" t="s">
        <v>9</v>
      </c>
      <c r="B276" s="40" t="s">
        <v>298</v>
      </c>
      <c r="C276" s="38">
        <v>200</v>
      </c>
      <c r="D276" s="92">
        <v>830</v>
      </c>
      <c r="E276" s="92">
        <v>830</v>
      </c>
      <c r="F276" s="47"/>
      <c r="G276" s="32"/>
      <c r="H276" s="3"/>
    </row>
    <row r="277" spans="1:8" ht="34.5" customHeight="1">
      <c r="A277" s="43" t="s">
        <v>11</v>
      </c>
      <c r="B277" s="40" t="s">
        <v>298</v>
      </c>
      <c r="C277" s="38">
        <v>800</v>
      </c>
      <c r="D277" s="92">
        <v>81</v>
      </c>
      <c r="E277" s="92">
        <v>81</v>
      </c>
      <c r="F277" s="47"/>
      <c r="G277" s="32"/>
      <c r="H277" s="3"/>
    </row>
    <row r="278" spans="1:8" ht="39" customHeight="1">
      <c r="A278" s="53" t="s">
        <v>211</v>
      </c>
      <c r="B278" s="49" t="s">
        <v>281</v>
      </c>
      <c r="C278" s="50" t="s">
        <v>7</v>
      </c>
      <c r="D278" s="93">
        <f>D279</f>
        <v>40</v>
      </c>
      <c r="E278" s="93">
        <f>E279</f>
        <v>40</v>
      </c>
      <c r="F278" s="47"/>
      <c r="G278" s="32"/>
      <c r="H278" s="3"/>
    </row>
    <row r="279" spans="1:8" ht="41.25" customHeight="1">
      <c r="A279" s="5" t="s">
        <v>59</v>
      </c>
      <c r="B279" s="40" t="s">
        <v>282</v>
      </c>
      <c r="C279" s="38" t="s">
        <v>7</v>
      </c>
      <c r="D279" s="92">
        <f>D280</f>
        <v>40</v>
      </c>
      <c r="E279" s="92">
        <f>E280</f>
        <v>40</v>
      </c>
      <c r="F279" s="47"/>
      <c r="G279" s="32"/>
      <c r="H279" s="3"/>
    </row>
    <row r="280" spans="1:8" ht="38.25" customHeight="1">
      <c r="A280" s="43" t="s">
        <v>9</v>
      </c>
      <c r="B280" s="40" t="s">
        <v>282</v>
      </c>
      <c r="C280" s="38">
        <v>200</v>
      </c>
      <c r="D280" s="92">
        <v>40</v>
      </c>
      <c r="E280" s="92">
        <v>40</v>
      </c>
      <c r="F280" s="47"/>
      <c r="G280" s="32"/>
      <c r="H280" s="3"/>
    </row>
    <row r="281" spans="1:8" ht="81" customHeight="1">
      <c r="A281" s="109" t="s">
        <v>419</v>
      </c>
      <c r="B281" s="49" t="s">
        <v>134</v>
      </c>
      <c r="C281" s="38" t="s">
        <v>7</v>
      </c>
      <c r="D281" s="93">
        <f>D282</f>
        <v>3016.17</v>
      </c>
      <c r="E281" s="93">
        <f>E282</f>
        <v>3111.06</v>
      </c>
      <c r="F281" s="47"/>
      <c r="G281" s="32"/>
      <c r="H281" s="3"/>
    </row>
    <row r="282" spans="1:8" ht="37.5" customHeight="1">
      <c r="A282" s="53" t="s">
        <v>420</v>
      </c>
      <c r="B282" s="49" t="s">
        <v>133</v>
      </c>
      <c r="C282" s="50" t="s">
        <v>7</v>
      </c>
      <c r="D282" s="93">
        <f>D283+D287+D289</f>
        <v>3016.17</v>
      </c>
      <c r="E282" s="93">
        <f>E283+E287+E289</f>
        <v>3111.06</v>
      </c>
      <c r="F282" s="47"/>
      <c r="G282" s="32"/>
      <c r="H282" s="3"/>
    </row>
    <row r="283" spans="1:8" ht="40.5" customHeight="1">
      <c r="A283" s="5" t="s">
        <v>14</v>
      </c>
      <c r="B283" s="40" t="s">
        <v>130</v>
      </c>
      <c r="C283" s="38" t="s">
        <v>7</v>
      </c>
      <c r="D283" s="92">
        <f>D284+D285+D286</f>
        <v>522.63</v>
      </c>
      <c r="E283" s="92">
        <f>E284+E285+E286</f>
        <v>526.83000000000004</v>
      </c>
      <c r="F283" s="47"/>
      <c r="G283" s="32"/>
      <c r="H283" s="3"/>
    </row>
    <row r="284" spans="1:8" ht="84" customHeight="1">
      <c r="A284" s="5" t="s">
        <v>8</v>
      </c>
      <c r="B284" s="40" t="s">
        <v>130</v>
      </c>
      <c r="C284" s="38">
        <v>100</v>
      </c>
      <c r="D284" s="92">
        <v>18.920000000000002</v>
      </c>
      <c r="E284" s="92">
        <v>18.920000000000002</v>
      </c>
      <c r="F284" s="47"/>
      <c r="G284" s="32"/>
      <c r="H284" s="3"/>
    </row>
    <row r="285" spans="1:8" ht="44.25" customHeight="1">
      <c r="A285" s="5" t="s">
        <v>9</v>
      </c>
      <c r="B285" s="40" t="s">
        <v>130</v>
      </c>
      <c r="C285" s="38">
        <v>200</v>
      </c>
      <c r="D285" s="92">
        <v>453.56</v>
      </c>
      <c r="E285" s="92">
        <v>457.76</v>
      </c>
      <c r="F285" s="47"/>
      <c r="G285" s="32"/>
      <c r="H285" s="3"/>
    </row>
    <row r="286" spans="1:8" ht="25.5" customHeight="1">
      <c r="A286" s="5" t="s">
        <v>11</v>
      </c>
      <c r="B286" s="40" t="s">
        <v>130</v>
      </c>
      <c r="C286" s="38">
        <v>800</v>
      </c>
      <c r="D286" s="92">
        <v>50.15</v>
      </c>
      <c r="E286" s="92">
        <v>50.15</v>
      </c>
      <c r="F286" s="47"/>
      <c r="G286" s="32"/>
      <c r="H286" s="3"/>
    </row>
    <row r="287" spans="1:8" ht="36" customHeight="1">
      <c r="A287" s="26" t="s">
        <v>15</v>
      </c>
      <c r="B287" s="40" t="s">
        <v>131</v>
      </c>
      <c r="C287" s="38" t="s">
        <v>7</v>
      </c>
      <c r="D287" s="92">
        <f>D288</f>
        <v>1287.6500000000001</v>
      </c>
      <c r="E287" s="92">
        <f>E288</f>
        <v>1339.27</v>
      </c>
      <c r="F287" s="47"/>
      <c r="G287" s="32"/>
      <c r="H287" s="3"/>
    </row>
    <row r="288" spans="1:8" ht="81" customHeight="1">
      <c r="A288" s="5" t="s">
        <v>8</v>
      </c>
      <c r="B288" s="40" t="s">
        <v>131</v>
      </c>
      <c r="C288" s="38">
        <v>100</v>
      </c>
      <c r="D288" s="92">
        <v>1287.6500000000001</v>
      </c>
      <c r="E288" s="92">
        <v>1339.27</v>
      </c>
      <c r="F288" s="47"/>
      <c r="G288" s="32"/>
      <c r="H288" s="3"/>
    </row>
    <row r="289" spans="1:8" ht="35.25" customHeight="1">
      <c r="A289" s="26" t="s">
        <v>21</v>
      </c>
      <c r="B289" s="40" t="s">
        <v>132</v>
      </c>
      <c r="C289" s="38" t="s">
        <v>7</v>
      </c>
      <c r="D289" s="78">
        <f>D290+D291</f>
        <v>1205.8899999999999</v>
      </c>
      <c r="E289" s="78">
        <f>E290+E291</f>
        <v>1244.96</v>
      </c>
      <c r="F289" s="47"/>
      <c r="G289" s="32"/>
      <c r="H289" s="3"/>
    </row>
    <row r="290" spans="1:8" ht="81" customHeight="1">
      <c r="A290" s="5" t="s">
        <v>8</v>
      </c>
      <c r="B290" s="40" t="s">
        <v>132</v>
      </c>
      <c r="C290" s="38">
        <v>100</v>
      </c>
      <c r="D290" s="78">
        <v>954.03</v>
      </c>
      <c r="E290" s="78">
        <v>984.94</v>
      </c>
      <c r="F290" s="47"/>
      <c r="G290" s="32"/>
      <c r="H290" s="3"/>
    </row>
    <row r="291" spans="1:8" ht="40.5" customHeight="1">
      <c r="A291" s="26" t="s">
        <v>9</v>
      </c>
      <c r="B291" s="40" t="s">
        <v>132</v>
      </c>
      <c r="C291" s="38">
        <v>200</v>
      </c>
      <c r="D291" s="78">
        <v>251.86</v>
      </c>
      <c r="E291" s="78">
        <v>260.02</v>
      </c>
      <c r="F291" s="47"/>
      <c r="G291" s="32"/>
      <c r="H291" s="3"/>
    </row>
    <row r="292" spans="1:8" ht="102.75" customHeight="1">
      <c r="A292" s="110" t="s">
        <v>421</v>
      </c>
      <c r="B292" s="49" t="s">
        <v>104</v>
      </c>
      <c r="C292" s="50" t="s">
        <v>7</v>
      </c>
      <c r="D292" s="77">
        <f>D293+D308+D328+D335+D342+D347+D354+D365+D322+D325</f>
        <v>890316.97000000009</v>
      </c>
      <c r="E292" s="77">
        <f>E293+E308+E328+E335+E342+E347+E354+E365+E322+E325</f>
        <v>875906.34999999986</v>
      </c>
      <c r="F292" s="47"/>
      <c r="G292" s="32"/>
      <c r="H292" s="3"/>
    </row>
    <row r="293" spans="1:8" ht="25.5" customHeight="1">
      <c r="A293" s="48" t="s">
        <v>422</v>
      </c>
      <c r="B293" s="49" t="s">
        <v>105</v>
      </c>
      <c r="C293" s="50"/>
      <c r="D293" s="77">
        <f>D294+D301+D305+D298</f>
        <v>313327.35999999999</v>
      </c>
      <c r="E293" s="77">
        <f>E294+E301+E305+E298</f>
        <v>305906.49999999994</v>
      </c>
      <c r="F293" s="47"/>
      <c r="G293" s="32"/>
      <c r="H293" s="3"/>
    </row>
    <row r="294" spans="1:8" ht="45" customHeight="1">
      <c r="A294" s="26" t="s">
        <v>98</v>
      </c>
      <c r="B294" s="40" t="s">
        <v>106</v>
      </c>
      <c r="C294" s="38" t="s">
        <v>7</v>
      </c>
      <c r="D294" s="78">
        <f>D295+D296+D297</f>
        <v>197493.03</v>
      </c>
      <c r="E294" s="78">
        <f>E295+E296+E297</f>
        <v>187928.92999999996</v>
      </c>
      <c r="F294" s="47"/>
      <c r="G294" s="32"/>
      <c r="H294" s="3"/>
    </row>
    <row r="295" spans="1:8" ht="87.75" customHeight="1">
      <c r="A295" s="26" t="s">
        <v>16</v>
      </c>
      <c r="B295" s="40" t="s">
        <v>106</v>
      </c>
      <c r="C295" s="38">
        <v>100</v>
      </c>
      <c r="D295" s="81">
        <v>129032.43</v>
      </c>
      <c r="E295" s="78">
        <v>129072.43</v>
      </c>
      <c r="F295" s="47"/>
      <c r="G295" s="32"/>
      <c r="H295" s="3"/>
    </row>
    <row r="296" spans="1:8" ht="35.25" customHeight="1">
      <c r="A296" s="26" t="s">
        <v>9</v>
      </c>
      <c r="B296" s="40" t="s">
        <v>106</v>
      </c>
      <c r="C296" s="38">
        <v>200</v>
      </c>
      <c r="D296" s="80">
        <f>75628.08-15000</f>
        <v>60628.08</v>
      </c>
      <c r="E296" s="78">
        <f>76023.98-25000</f>
        <v>51023.979999999996</v>
      </c>
      <c r="F296" s="47"/>
      <c r="G296" s="32"/>
      <c r="H296" s="3"/>
    </row>
    <row r="297" spans="1:8" ht="25.5" customHeight="1">
      <c r="A297" s="26" t="s">
        <v>11</v>
      </c>
      <c r="B297" s="40" t="s">
        <v>106</v>
      </c>
      <c r="C297" s="38">
        <v>800</v>
      </c>
      <c r="D297" s="81">
        <v>7832.52</v>
      </c>
      <c r="E297" s="78">
        <v>7832.52</v>
      </c>
      <c r="F297" s="47"/>
      <c r="G297" s="32"/>
      <c r="H297" s="3"/>
    </row>
    <row r="298" spans="1:8" ht="81" customHeight="1">
      <c r="A298" s="71" t="s">
        <v>343</v>
      </c>
      <c r="B298" s="40" t="s">
        <v>107</v>
      </c>
      <c r="C298" s="38" t="s">
        <v>7</v>
      </c>
      <c r="D298" s="78">
        <f>D299+D300</f>
        <v>7405.44</v>
      </c>
      <c r="E298" s="78">
        <f>E299+E300</f>
        <v>7405.44</v>
      </c>
      <c r="F298" s="47"/>
      <c r="G298" s="32"/>
      <c r="H298" s="3"/>
    </row>
    <row r="299" spans="1:8" ht="43.5" customHeight="1">
      <c r="A299" s="26" t="s">
        <v>9</v>
      </c>
      <c r="B299" s="40" t="s">
        <v>107</v>
      </c>
      <c r="C299" s="38">
        <v>200</v>
      </c>
      <c r="D299" s="78">
        <v>7296</v>
      </c>
      <c r="E299" s="78">
        <v>7296</v>
      </c>
      <c r="F299" s="47"/>
      <c r="G299" s="32"/>
      <c r="H299" s="3"/>
    </row>
    <row r="300" spans="1:8" ht="25.5" customHeight="1">
      <c r="A300" s="26" t="s">
        <v>10</v>
      </c>
      <c r="B300" s="40" t="s">
        <v>107</v>
      </c>
      <c r="C300" s="38">
        <v>300</v>
      </c>
      <c r="D300" s="78">
        <v>109.44</v>
      </c>
      <c r="E300" s="78">
        <v>109.44</v>
      </c>
      <c r="F300" s="47"/>
      <c r="G300" s="32"/>
      <c r="H300" s="3"/>
    </row>
    <row r="301" spans="1:8" ht="123" customHeight="1">
      <c r="A301" s="89" t="s">
        <v>344</v>
      </c>
      <c r="B301" s="40" t="s">
        <v>140</v>
      </c>
      <c r="C301" s="38" t="s">
        <v>7</v>
      </c>
      <c r="D301" s="78">
        <f>D302+D303+D304</f>
        <v>104684.03</v>
      </c>
      <c r="E301" s="78">
        <f>E302+E303+E304</f>
        <v>106827.27</v>
      </c>
      <c r="F301" s="47"/>
      <c r="G301" s="32"/>
      <c r="H301" s="3"/>
    </row>
    <row r="302" spans="1:8" ht="78.75" customHeight="1">
      <c r="A302" s="26" t="s">
        <v>16</v>
      </c>
      <c r="B302" s="40" t="s">
        <v>140</v>
      </c>
      <c r="C302" s="38">
        <v>100</v>
      </c>
      <c r="D302" s="81">
        <v>101867.03</v>
      </c>
      <c r="E302" s="78">
        <v>103967.27</v>
      </c>
      <c r="F302" s="47"/>
      <c r="G302" s="32"/>
      <c r="H302" s="3"/>
    </row>
    <row r="303" spans="1:8" ht="41.25" customHeight="1">
      <c r="A303" s="26" t="s">
        <v>9</v>
      </c>
      <c r="B303" s="40" t="s">
        <v>140</v>
      </c>
      <c r="C303" s="38">
        <v>200</v>
      </c>
      <c r="D303" s="80">
        <v>724</v>
      </c>
      <c r="E303" s="78">
        <v>724</v>
      </c>
      <c r="F303" s="47"/>
      <c r="G303" s="32"/>
      <c r="H303" s="3"/>
    </row>
    <row r="304" spans="1:8" ht="25.5" customHeight="1">
      <c r="A304" s="26" t="s">
        <v>11</v>
      </c>
      <c r="B304" s="40" t="s">
        <v>140</v>
      </c>
      <c r="C304" s="38">
        <v>800</v>
      </c>
      <c r="D304" s="80">
        <v>2093</v>
      </c>
      <c r="E304" s="78">
        <v>2136</v>
      </c>
      <c r="F304" s="47"/>
      <c r="G304" s="32"/>
      <c r="H304" s="3"/>
    </row>
    <row r="305" spans="1:8" ht="99" customHeight="1">
      <c r="A305" s="26" t="s">
        <v>456</v>
      </c>
      <c r="B305" s="40" t="s">
        <v>108</v>
      </c>
      <c r="C305" s="38" t="s">
        <v>7</v>
      </c>
      <c r="D305" s="78">
        <f>D306+D307</f>
        <v>3744.86</v>
      </c>
      <c r="E305" s="78">
        <f>E306+E307</f>
        <v>3744.86</v>
      </c>
      <c r="F305" s="47"/>
      <c r="G305" s="32"/>
      <c r="H305" s="3"/>
    </row>
    <row r="306" spans="1:8" ht="84" customHeight="1">
      <c r="A306" s="26" t="s">
        <v>16</v>
      </c>
      <c r="B306" s="40" t="s">
        <v>108</v>
      </c>
      <c r="C306" s="38">
        <v>100</v>
      </c>
      <c r="D306" s="78">
        <v>3000</v>
      </c>
      <c r="E306" s="78">
        <v>3000</v>
      </c>
      <c r="F306" s="47"/>
      <c r="G306" s="32"/>
      <c r="H306" s="3"/>
    </row>
    <row r="307" spans="1:8" ht="25.5" customHeight="1">
      <c r="A307" s="26" t="s">
        <v>10</v>
      </c>
      <c r="B307" s="40" t="s">
        <v>108</v>
      </c>
      <c r="C307" s="38">
        <v>300</v>
      </c>
      <c r="D307" s="78">
        <v>744.86</v>
      </c>
      <c r="E307" s="78">
        <v>744.86</v>
      </c>
      <c r="F307" s="47"/>
      <c r="G307" s="32"/>
      <c r="H307" s="3"/>
    </row>
    <row r="308" spans="1:8" ht="25.5" customHeight="1">
      <c r="A308" s="48" t="s">
        <v>423</v>
      </c>
      <c r="B308" s="49" t="s">
        <v>109</v>
      </c>
      <c r="C308" s="50" t="s">
        <v>7</v>
      </c>
      <c r="D308" s="77">
        <f>D309+D315+D319+D313</f>
        <v>459372.68000000005</v>
      </c>
      <c r="E308" s="77">
        <f>E309+E315+E319+E313</f>
        <v>446464.93000000005</v>
      </c>
      <c r="F308" s="47"/>
      <c r="G308" s="32"/>
      <c r="H308" s="3"/>
    </row>
    <row r="309" spans="1:8" ht="34.5" customHeight="1">
      <c r="A309" s="26" t="s">
        <v>59</v>
      </c>
      <c r="B309" s="40" t="s">
        <v>110</v>
      </c>
      <c r="C309" s="38" t="s">
        <v>7</v>
      </c>
      <c r="D309" s="78">
        <f>D310+D311+D312</f>
        <v>158881.31</v>
      </c>
      <c r="E309" s="78">
        <f>E310+E311+E312</f>
        <v>146156.41</v>
      </c>
      <c r="F309" s="47"/>
      <c r="G309" s="32"/>
      <c r="H309" s="3"/>
    </row>
    <row r="310" spans="1:8" ht="81" customHeight="1">
      <c r="A310" s="26" t="s">
        <v>16</v>
      </c>
      <c r="B310" s="40" t="s">
        <v>110</v>
      </c>
      <c r="C310" s="38">
        <v>100</v>
      </c>
      <c r="D310" s="80">
        <v>90055.16</v>
      </c>
      <c r="E310" s="78">
        <v>90055.16</v>
      </c>
      <c r="F310" s="47"/>
      <c r="G310" s="32"/>
      <c r="H310" s="3"/>
    </row>
    <row r="311" spans="1:8" ht="39" customHeight="1">
      <c r="A311" s="26" t="s">
        <v>9</v>
      </c>
      <c r="B311" s="40" t="s">
        <v>110</v>
      </c>
      <c r="C311" s="38">
        <v>200</v>
      </c>
      <c r="D311" s="81">
        <v>61189.64</v>
      </c>
      <c r="E311" s="78">
        <v>48464.74</v>
      </c>
      <c r="F311" s="47"/>
      <c r="G311" s="32"/>
      <c r="H311" s="3"/>
    </row>
    <row r="312" spans="1:8" ht="25.5" customHeight="1">
      <c r="A312" s="26" t="s">
        <v>11</v>
      </c>
      <c r="B312" s="40" t="s">
        <v>110</v>
      </c>
      <c r="C312" s="38">
        <v>800</v>
      </c>
      <c r="D312" s="81">
        <v>7636.51</v>
      </c>
      <c r="E312" s="78">
        <v>7636.51</v>
      </c>
      <c r="F312" s="47"/>
      <c r="G312" s="32"/>
      <c r="H312" s="3"/>
    </row>
    <row r="313" spans="1:8" ht="56.25">
      <c r="A313" s="88" t="s">
        <v>467</v>
      </c>
      <c r="B313" s="40" t="s">
        <v>468</v>
      </c>
      <c r="C313" s="38" t="s">
        <v>7</v>
      </c>
      <c r="D313" s="81">
        <f>D314</f>
        <v>44059.77</v>
      </c>
      <c r="E313" s="78">
        <f>E314</f>
        <v>44059.77</v>
      </c>
      <c r="F313" s="47"/>
      <c r="G313" s="32"/>
      <c r="H313" s="3"/>
    </row>
    <row r="314" spans="1:8" ht="37.5">
      <c r="A314" s="88" t="s">
        <v>9</v>
      </c>
      <c r="B314" s="40" t="s">
        <v>468</v>
      </c>
      <c r="C314" s="38">
        <v>200</v>
      </c>
      <c r="D314" s="81">
        <v>44059.77</v>
      </c>
      <c r="E314" s="78">
        <v>44059.77</v>
      </c>
      <c r="F314" s="47"/>
      <c r="G314" s="32"/>
      <c r="H314" s="3"/>
    </row>
    <row r="315" spans="1:8" ht="160.5" customHeight="1">
      <c r="A315" s="89" t="s">
        <v>345</v>
      </c>
      <c r="B315" s="40" t="s">
        <v>141</v>
      </c>
      <c r="C315" s="38" t="s">
        <v>7</v>
      </c>
      <c r="D315" s="78">
        <f>D316+D317+D318</f>
        <v>248715.2</v>
      </c>
      <c r="E315" s="78">
        <f>E316+E317+E318</f>
        <v>248532.35</v>
      </c>
      <c r="F315" s="47"/>
      <c r="G315" s="32"/>
      <c r="H315" s="3"/>
    </row>
    <row r="316" spans="1:8" ht="78.75" customHeight="1">
      <c r="A316" s="26" t="s">
        <v>16</v>
      </c>
      <c r="B316" s="40" t="s">
        <v>141</v>
      </c>
      <c r="C316" s="38">
        <v>100</v>
      </c>
      <c r="D316" s="80">
        <v>237448.2</v>
      </c>
      <c r="E316" s="78">
        <v>237268.35</v>
      </c>
      <c r="F316" s="47"/>
      <c r="G316" s="32"/>
      <c r="H316" s="3"/>
    </row>
    <row r="317" spans="1:8" ht="43.5" customHeight="1">
      <c r="A317" s="26" t="s">
        <v>9</v>
      </c>
      <c r="B317" s="40" t="s">
        <v>141</v>
      </c>
      <c r="C317" s="38">
        <v>200</v>
      </c>
      <c r="D317" s="80">
        <v>6293</v>
      </c>
      <c r="E317" s="78">
        <v>6293</v>
      </c>
      <c r="F317" s="47"/>
      <c r="G317" s="32"/>
      <c r="H317" s="3"/>
    </row>
    <row r="318" spans="1:8" ht="25.5" customHeight="1">
      <c r="A318" s="26" t="s">
        <v>11</v>
      </c>
      <c r="B318" s="40" t="s">
        <v>141</v>
      </c>
      <c r="C318" s="38">
        <v>800</v>
      </c>
      <c r="D318" s="80">
        <v>4974</v>
      </c>
      <c r="E318" s="78">
        <v>4971</v>
      </c>
      <c r="F318" s="47"/>
      <c r="G318" s="32"/>
      <c r="H318" s="3"/>
    </row>
    <row r="319" spans="1:8" ht="96.75" customHeight="1">
      <c r="A319" s="26" t="s">
        <v>456</v>
      </c>
      <c r="B319" s="40" t="s">
        <v>111</v>
      </c>
      <c r="C319" s="38" t="s">
        <v>7</v>
      </c>
      <c r="D319" s="78">
        <f>D320+D321</f>
        <v>7716.4</v>
      </c>
      <c r="E319" s="78">
        <f>E320+E321</f>
        <v>7716.4</v>
      </c>
      <c r="F319" s="47"/>
      <c r="G319" s="32"/>
      <c r="H319" s="3"/>
    </row>
    <row r="320" spans="1:8" ht="83.25" customHeight="1">
      <c r="A320" s="26" t="s">
        <v>16</v>
      </c>
      <c r="B320" s="40" t="s">
        <v>111</v>
      </c>
      <c r="C320" s="38">
        <v>100</v>
      </c>
      <c r="D320" s="78">
        <v>6800</v>
      </c>
      <c r="E320" s="78">
        <v>6800</v>
      </c>
      <c r="F320" s="47"/>
      <c r="G320" s="32"/>
      <c r="H320" s="3"/>
    </row>
    <row r="321" spans="1:11" ht="25.5" customHeight="1">
      <c r="A321" s="26" t="s">
        <v>10</v>
      </c>
      <c r="B321" s="40" t="s">
        <v>111</v>
      </c>
      <c r="C321" s="38">
        <v>300</v>
      </c>
      <c r="D321" s="78">
        <v>916.4</v>
      </c>
      <c r="E321" s="78">
        <v>916.4</v>
      </c>
      <c r="F321" s="47"/>
      <c r="G321" s="32"/>
      <c r="H321" s="3"/>
      <c r="K321" s="2">
        <v>600</v>
      </c>
    </row>
    <row r="322" spans="1:11" ht="36.75" customHeight="1">
      <c r="A322" s="88" t="s">
        <v>381</v>
      </c>
      <c r="B322" s="103" t="s">
        <v>463</v>
      </c>
      <c r="C322" s="38" t="s">
        <v>7</v>
      </c>
      <c r="D322" s="78">
        <f>D323+D324</f>
        <v>8898.41</v>
      </c>
      <c r="E322" s="78">
        <f>E323+E324</f>
        <v>12358.91</v>
      </c>
      <c r="F322" s="47"/>
      <c r="G322" s="32"/>
      <c r="H322" s="3"/>
    </row>
    <row r="323" spans="1:11" ht="76.5" customHeight="1">
      <c r="A323" s="26" t="s">
        <v>16</v>
      </c>
      <c r="B323" s="103" t="s">
        <v>463</v>
      </c>
      <c r="C323" s="38">
        <v>100</v>
      </c>
      <c r="D323" s="78">
        <v>7838.41</v>
      </c>
      <c r="E323" s="78">
        <v>11058.91</v>
      </c>
      <c r="F323" s="47"/>
      <c r="G323" s="32"/>
      <c r="H323" s="3"/>
    </row>
    <row r="324" spans="1:11" ht="40.5" customHeight="1">
      <c r="A324" s="104" t="s">
        <v>9</v>
      </c>
      <c r="B324" s="103" t="s">
        <v>463</v>
      </c>
      <c r="C324" s="38">
        <v>200</v>
      </c>
      <c r="D324" s="78">
        <v>1060</v>
      </c>
      <c r="E324" s="78">
        <v>1300</v>
      </c>
      <c r="F324" s="47"/>
      <c r="G324" s="32"/>
      <c r="H324" s="3"/>
    </row>
    <row r="325" spans="1:11" ht="26.45" customHeight="1">
      <c r="A325" s="102" t="s">
        <v>455</v>
      </c>
      <c r="B325" s="105" t="s">
        <v>382</v>
      </c>
      <c r="C325" s="50"/>
      <c r="D325" s="77">
        <f>D326</f>
        <v>1732.04</v>
      </c>
      <c r="E325" s="77">
        <f>E326</f>
        <v>2084.48</v>
      </c>
      <c r="F325" s="47"/>
      <c r="G325" s="32"/>
      <c r="H325" s="3"/>
    </row>
    <row r="326" spans="1:11" ht="40.5" customHeight="1">
      <c r="A326" s="106" t="s">
        <v>383</v>
      </c>
      <c r="B326" s="103" t="s">
        <v>382</v>
      </c>
      <c r="C326" s="38" t="s">
        <v>7</v>
      </c>
      <c r="D326" s="78">
        <f>D327</f>
        <v>1732.04</v>
      </c>
      <c r="E326" s="78">
        <f>E327</f>
        <v>2084.48</v>
      </c>
      <c r="F326" s="47"/>
      <c r="G326" s="32"/>
      <c r="H326" s="3"/>
    </row>
    <row r="327" spans="1:11" ht="40.5" customHeight="1">
      <c r="A327" s="104" t="s">
        <v>9</v>
      </c>
      <c r="B327" s="103" t="s">
        <v>382</v>
      </c>
      <c r="C327" s="38">
        <v>200</v>
      </c>
      <c r="D327" s="78">
        <v>1732.04</v>
      </c>
      <c r="E327" s="78">
        <v>2084.48</v>
      </c>
      <c r="F327" s="47"/>
      <c r="G327" s="32"/>
      <c r="H327" s="3"/>
    </row>
    <row r="328" spans="1:11" ht="41.25" customHeight="1">
      <c r="A328" s="48" t="s">
        <v>424</v>
      </c>
      <c r="B328" s="49" t="s">
        <v>112</v>
      </c>
      <c r="C328" s="50" t="s">
        <v>7</v>
      </c>
      <c r="D328" s="77">
        <f>D329+D333</f>
        <v>41541.479999999996</v>
      </c>
      <c r="E328" s="77">
        <f>E329+E333</f>
        <v>41710.479999999996</v>
      </c>
      <c r="F328" s="47"/>
      <c r="G328" s="32"/>
      <c r="H328" s="3"/>
    </row>
    <row r="329" spans="1:11" ht="39.75" customHeight="1">
      <c r="A329" s="26" t="s">
        <v>98</v>
      </c>
      <c r="B329" s="40" t="s">
        <v>113</v>
      </c>
      <c r="C329" s="38" t="s">
        <v>7</v>
      </c>
      <c r="D329" s="78">
        <f>D330+D331+D332</f>
        <v>41514.92</v>
      </c>
      <c r="E329" s="78">
        <f>E330+E331+E332</f>
        <v>41683.919999999998</v>
      </c>
      <c r="F329" s="47"/>
      <c r="G329" s="32"/>
      <c r="H329" s="3"/>
    </row>
    <row r="330" spans="1:11" ht="81.75" customHeight="1">
      <c r="A330" s="26" t="s">
        <v>16</v>
      </c>
      <c r="B330" s="40" t="s">
        <v>113</v>
      </c>
      <c r="C330" s="38">
        <v>100</v>
      </c>
      <c r="D330" s="80">
        <v>37294.04</v>
      </c>
      <c r="E330" s="78">
        <v>37417.839999999997</v>
      </c>
      <c r="F330" s="47"/>
      <c r="G330" s="32"/>
      <c r="H330" s="3"/>
    </row>
    <row r="331" spans="1:11" ht="39.75" customHeight="1">
      <c r="A331" s="26" t="s">
        <v>9</v>
      </c>
      <c r="B331" s="40" t="s">
        <v>113</v>
      </c>
      <c r="C331" s="38">
        <v>200</v>
      </c>
      <c r="D331" s="81">
        <v>4006.28</v>
      </c>
      <c r="E331" s="78">
        <v>4051.48</v>
      </c>
      <c r="F331" s="47"/>
      <c r="G331" s="32"/>
      <c r="H331" s="3"/>
    </row>
    <row r="332" spans="1:11" ht="25.5" customHeight="1">
      <c r="A332" s="26" t="s">
        <v>11</v>
      </c>
      <c r="B332" s="40" t="s">
        <v>113</v>
      </c>
      <c r="C332" s="38">
        <v>800</v>
      </c>
      <c r="D332" s="80">
        <v>214.6</v>
      </c>
      <c r="E332" s="78">
        <v>214.6</v>
      </c>
      <c r="F332" s="47"/>
      <c r="G332" s="32"/>
      <c r="H332" s="3"/>
    </row>
    <row r="333" spans="1:11" ht="104.25" customHeight="1">
      <c r="A333" s="107" t="s">
        <v>384</v>
      </c>
      <c r="B333" s="40" t="s">
        <v>385</v>
      </c>
      <c r="C333" s="38" t="s">
        <v>7</v>
      </c>
      <c r="D333" s="80">
        <f>D334</f>
        <v>26.56</v>
      </c>
      <c r="E333" s="80">
        <f>E334</f>
        <v>26.56</v>
      </c>
      <c r="F333" s="47"/>
      <c r="G333" s="32"/>
      <c r="H333" s="3"/>
    </row>
    <row r="334" spans="1:11" ht="84" customHeight="1">
      <c r="A334" s="26" t="s">
        <v>16</v>
      </c>
      <c r="B334" s="40" t="s">
        <v>385</v>
      </c>
      <c r="C334" s="38">
        <v>100</v>
      </c>
      <c r="D334" s="80">
        <v>26.56</v>
      </c>
      <c r="E334" s="78">
        <v>26.56</v>
      </c>
      <c r="F334" s="47"/>
      <c r="G334" s="32"/>
      <c r="H334" s="3"/>
    </row>
    <row r="335" spans="1:11" ht="44.25" customHeight="1">
      <c r="A335" s="48" t="s">
        <v>425</v>
      </c>
      <c r="B335" s="49" t="s">
        <v>114</v>
      </c>
      <c r="C335" s="50" t="s">
        <v>7</v>
      </c>
      <c r="D335" s="77">
        <f>D338+D336</f>
        <v>2456.0300000000002</v>
      </c>
      <c r="E335" s="77">
        <f>E338+E336</f>
        <v>2475.9299999999998</v>
      </c>
      <c r="F335" s="47"/>
      <c r="G335" s="32"/>
      <c r="H335" s="3"/>
    </row>
    <row r="336" spans="1:11" ht="25.5" customHeight="1">
      <c r="A336" s="26" t="s">
        <v>99</v>
      </c>
      <c r="B336" s="40" t="s">
        <v>115</v>
      </c>
      <c r="C336" s="50" t="s">
        <v>7</v>
      </c>
      <c r="D336" s="78">
        <f>D337</f>
        <v>160</v>
      </c>
      <c r="E336" s="78">
        <f>E337</f>
        <v>160</v>
      </c>
      <c r="F336" s="47"/>
      <c r="G336" s="32"/>
      <c r="H336" s="3"/>
    </row>
    <row r="337" spans="1:8" ht="36.75" customHeight="1">
      <c r="A337" s="26" t="s">
        <v>9</v>
      </c>
      <c r="B337" s="40" t="s">
        <v>115</v>
      </c>
      <c r="C337" s="38">
        <v>200</v>
      </c>
      <c r="D337" s="78">
        <v>160</v>
      </c>
      <c r="E337" s="78">
        <v>160</v>
      </c>
      <c r="F337" s="47"/>
      <c r="G337" s="32"/>
      <c r="H337" s="3"/>
    </row>
    <row r="338" spans="1:8" ht="44.25" customHeight="1">
      <c r="A338" s="26" t="s">
        <v>59</v>
      </c>
      <c r="B338" s="40" t="s">
        <v>116</v>
      </c>
      <c r="C338" s="50" t="s">
        <v>7</v>
      </c>
      <c r="D338" s="78">
        <f>D339+D340+D341</f>
        <v>2296.0300000000002</v>
      </c>
      <c r="E338" s="78">
        <f>E339+E340+E341</f>
        <v>2315.9299999999998</v>
      </c>
      <c r="F338" s="47"/>
      <c r="G338" s="32"/>
      <c r="H338" s="3"/>
    </row>
    <row r="339" spans="1:8" ht="90" customHeight="1">
      <c r="A339" s="26" t="s">
        <v>16</v>
      </c>
      <c r="B339" s="40" t="s">
        <v>116</v>
      </c>
      <c r="C339" s="38">
        <v>100</v>
      </c>
      <c r="D339" s="78">
        <v>1745.67</v>
      </c>
      <c r="E339" s="78">
        <v>1762.77</v>
      </c>
      <c r="F339" s="47"/>
      <c r="G339" s="32"/>
      <c r="H339" s="3"/>
    </row>
    <row r="340" spans="1:8" ht="41.25" customHeight="1">
      <c r="A340" s="26" t="s">
        <v>9</v>
      </c>
      <c r="B340" s="40" t="s">
        <v>116</v>
      </c>
      <c r="C340" s="38">
        <v>200</v>
      </c>
      <c r="D340" s="78">
        <v>548.26</v>
      </c>
      <c r="E340" s="78">
        <v>551.05999999999995</v>
      </c>
      <c r="F340" s="47"/>
      <c r="G340" s="32"/>
      <c r="H340" s="3"/>
    </row>
    <row r="341" spans="1:8" ht="25.5" customHeight="1">
      <c r="A341" s="26" t="s">
        <v>11</v>
      </c>
      <c r="B341" s="40" t="s">
        <v>116</v>
      </c>
      <c r="C341" s="38">
        <v>800</v>
      </c>
      <c r="D341" s="78">
        <v>2.1</v>
      </c>
      <c r="E341" s="78">
        <v>2.1</v>
      </c>
      <c r="F341" s="47"/>
      <c r="G341" s="32"/>
      <c r="H341" s="3"/>
    </row>
    <row r="342" spans="1:8" ht="39" customHeight="1">
      <c r="A342" s="48" t="s">
        <v>426</v>
      </c>
      <c r="B342" s="49" t="s">
        <v>117</v>
      </c>
      <c r="C342" s="50" t="s">
        <v>7</v>
      </c>
      <c r="D342" s="77">
        <f>D343</f>
        <v>5383.5</v>
      </c>
      <c r="E342" s="77">
        <f>E343</f>
        <v>5389.2000000000007</v>
      </c>
      <c r="F342" s="47"/>
      <c r="G342" s="32"/>
      <c r="H342" s="3"/>
    </row>
    <row r="343" spans="1:8" ht="41.25" customHeight="1">
      <c r="A343" s="26" t="s">
        <v>59</v>
      </c>
      <c r="B343" s="40" t="s">
        <v>118</v>
      </c>
      <c r="C343" s="50" t="s">
        <v>7</v>
      </c>
      <c r="D343" s="78">
        <f>D344+D345+D346</f>
        <v>5383.5</v>
      </c>
      <c r="E343" s="78">
        <f>E344+E345+E346</f>
        <v>5389.2000000000007</v>
      </c>
      <c r="F343" s="47"/>
      <c r="G343" s="32"/>
      <c r="H343" s="3"/>
    </row>
    <row r="344" spans="1:8" ht="75" customHeight="1">
      <c r="A344" s="26" t="s">
        <v>16</v>
      </c>
      <c r="B344" s="40" t="s">
        <v>118</v>
      </c>
      <c r="C344" s="38">
        <v>100</v>
      </c>
      <c r="D344" s="78">
        <v>2907.68</v>
      </c>
      <c r="E344" s="78">
        <v>2907.68</v>
      </c>
      <c r="F344" s="47"/>
      <c r="G344" s="32"/>
      <c r="H344" s="3"/>
    </row>
    <row r="345" spans="1:8" ht="39.75" customHeight="1">
      <c r="A345" s="26" t="s">
        <v>9</v>
      </c>
      <c r="B345" s="40" t="s">
        <v>118</v>
      </c>
      <c r="C345" s="38">
        <v>200</v>
      </c>
      <c r="D345" s="78">
        <v>2439.7199999999998</v>
      </c>
      <c r="E345" s="78">
        <v>2445.42</v>
      </c>
      <c r="F345" s="47"/>
      <c r="G345" s="32"/>
      <c r="H345" s="3"/>
    </row>
    <row r="346" spans="1:8" ht="29.25" customHeight="1">
      <c r="A346" s="26" t="s">
        <v>11</v>
      </c>
      <c r="B346" s="40" t="s">
        <v>118</v>
      </c>
      <c r="C346" s="38">
        <v>800</v>
      </c>
      <c r="D346" s="78">
        <v>36.1</v>
      </c>
      <c r="E346" s="78">
        <v>36.1</v>
      </c>
      <c r="F346" s="47"/>
      <c r="G346" s="32"/>
      <c r="H346" s="3"/>
    </row>
    <row r="347" spans="1:8" ht="39.75" customHeight="1">
      <c r="A347" s="48" t="s">
        <v>427</v>
      </c>
      <c r="B347" s="49" t="s">
        <v>119</v>
      </c>
      <c r="C347" s="50" t="s">
        <v>7</v>
      </c>
      <c r="D347" s="77">
        <f>D348+D350</f>
        <v>5329</v>
      </c>
      <c r="E347" s="77">
        <f>E348+E350</f>
        <v>5329</v>
      </c>
      <c r="F347" s="47"/>
      <c r="G347" s="32"/>
      <c r="H347" s="3"/>
    </row>
    <row r="348" spans="1:8" ht="39.75" customHeight="1">
      <c r="A348" s="26" t="s">
        <v>100</v>
      </c>
      <c r="B348" s="40" t="s">
        <v>120</v>
      </c>
      <c r="C348" s="50" t="s">
        <v>7</v>
      </c>
      <c r="D348" s="78">
        <f>D349</f>
        <v>624</v>
      </c>
      <c r="E348" s="78">
        <f>E349</f>
        <v>624</v>
      </c>
      <c r="F348" s="47"/>
      <c r="G348" s="32"/>
      <c r="H348" s="3"/>
    </row>
    <row r="349" spans="1:8" ht="37.5" customHeight="1">
      <c r="A349" s="26" t="s">
        <v>9</v>
      </c>
      <c r="B349" s="40" t="s">
        <v>120</v>
      </c>
      <c r="C349" s="38">
        <v>200</v>
      </c>
      <c r="D349" s="78">
        <v>624</v>
      </c>
      <c r="E349" s="78">
        <v>624</v>
      </c>
      <c r="F349" s="47"/>
      <c r="G349" s="32"/>
      <c r="H349" s="3"/>
    </row>
    <row r="350" spans="1:8" ht="45" customHeight="1">
      <c r="A350" s="42" t="s">
        <v>139</v>
      </c>
      <c r="B350" s="40" t="s">
        <v>121</v>
      </c>
      <c r="C350" s="50" t="s">
        <v>7</v>
      </c>
      <c r="D350" s="78">
        <f>D352+D353+D351</f>
        <v>4705</v>
      </c>
      <c r="E350" s="78">
        <f>E352+E353+E351</f>
        <v>4705</v>
      </c>
      <c r="F350" s="47"/>
      <c r="G350" s="32"/>
      <c r="H350" s="3"/>
    </row>
    <row r="351" spans="1:8" ht="79.5" customHeight="1">
      <c r="A351" s="26" t="s">
        <v>16</v>
      </c>
      <c r="B351" s="40" t="s">
        <v>121</v>
      </c>
      <c r="C351" s="38">
        <v>100</v>
      </c>
      <c r="D351" s="78">
        <v>54.3</v>
      </c>
      <c r="E351" s="78">
        <v>54.3</v>
      </c>
      <c r="F351" s="47"/>
      <c r="G351" s="32"/>
      <c r="H351" s="3"/>
    </row>
    <row r="352" spans="1:8" ht="40.5" customHeight="1">
      <c r="A352" s="26" t="s">
        <v>9</v>
      </c>
      <c r="B352" s="40" t="s">
        <v>121</v>
      </c>
      <c r="C352" s="38">
        <v>200</v>
      </c>
      <c r="D352" s="78">
        <v>3786.7</v>
      </c>
      <c r="E352" s="78">
        <v>3786.7</v>
      </c>
      <c r="F352" s="47"/>
      <c r="G352" s="32"/>
      <c r="H352" s="3"/>
    </row>
    <row r="353" spans="1:8" ht="24.75" customHeight="1">
      <c r="A353" s="42" t="s">
        <v>10</v>
      </c>
      <c r="B353" s="40" t="s">
        <v>121</v>
      </c>
      <c r="C353" s="38">
        <v>300</v>
      </c>
      <c r="D353" s="78">
        <v>864</v>
      </c>
      <c r="E353" s="78">
        <v>864</v>
      </c>
      <c r="F353" s="47"/>
      <c r="G353" s="32"/>
      <c r="H353" s="3"/>
    </row>
    <row r="354" spans="1:8" ht="62.25" customHeight="1">
      <c r="A354" s="48" t="s">
        <v>428</v>
      </c>
      <c r="B354" s="49" t="s">
        <v>122</v>
      </c>
      <c r="C354" s="50" t="s">
        <v>7</v>
      </c>
      <c r="D354" s="77">
        <f>D355+D359+D361</f>
        <v>20530.580000000002</v>
      </c>
      <c r="E354" s="77">
        <f>E355+E359+E361</f>
        <v>21248.1</v>
      </c>
      <c r="F354" s="47"/>
      <c r="G354" s="32"/>
      <c r="H354" s="3"/>
    </row>
    <row r="355" spans="1:8" ht="39.75" customHeight="1">
      <c r="A355" s="26" t="s">
        <v>14</v>
      </c>
      <c r="B355" s="40" t="s">
        <v>123</v>
      </c>
      <c r="C355" s="38" t="s">
        <v>7</v>
      </c>
      <c r="D355" s="78">
        <f>D356+D357+D358</f>
        <v>567.93000000000006</v>
      </c>
      <c r="E355" s="78">
        <f>E356+E357+E358</f>
        <v>567.93000000000006</v>
      </c>
      <c r="F355" s="47"/>
      <c r="G355" s="32"/>
      <c r="H355" s="3"/>
    </row>
    <row r="356" spans="1:8" ht="73.5" customHeight="1">
      <c r="A356" s="26" t="s">
        <v>16</v>
      </c>
      <c r="B356" s="40" t="s">
        <v>123</v>
      </c>
      <c r="C356" s="38">
        <v>100</v>
      </c>
      <c r="D356" s="78">
        <v>127.42</v>
      </c>
      <c r="E356" s="78">
        <v>127.42</v>
      </c>
      <c r="F356" s="47"/>
      <c r="G356" s="32"/>
      <c r="H356" s="3"/>
    </row>
    <row r="357" spans="1:8" ht="38.25" customHeight="1">
      <c r="A357" s="26" t="s">
        <v>9</v>
      </c>
      <c r="B357" s="40" t="s">
        <v>123</v>
      </c>
      <c r="C357" s="38">
        <v>200</v>
      </c>
      <c r="D357" s="78">
        <v>436.66</v>
      </c>
      <c r="E357" s="78">
        <v>436.66</v>
      </c>
      <c r="F357" s="47"/>
      <c r="G357" s="32"/>
      <c r="H357" s="3"/>
    </row>
    <row r="358" spans="1:8" ht="25.5" customHeight="1">
      <c r="A358" s="26" t="s">
        <v>11</v>
      </c>
      <c r="B358" s="40" t="s">
        <v>123</v>
      </c>
      <c r="C358" s="38">
        <v>800</v>
      </c>
      <c r="D358" s="78">
        <v>3.85</v>
      </c>
      <c r="E358" s="78">
        <v>3.85</v>
      </c>
      <c r="F358" s="47"/>
      <c r="G358" s="32"/>
      <c r="H358" s="3"/>
    </row>
    <row r="359" spans="1:8" ht="85.5" customHeight="1">
      <c r="A359" s="26" t="s">
        <v>16</v>
      </c>
      <c r="B359" s="40" t="s">
        <v>124</v>
      </c>
      <c r="C359" s="38" t="s">
        <v>7</v>
      </c>
      <c r="D359" s="78">
        <f>D360</f>
        <v>5641.05</v>
      </c>
      <c r="E359" s="78">
        <f>E360</f>
        <v>5866.52</v>
      </c>
      <c r="F359" s="47"/>
      <c r="G359" s="32"/>
      <c r="H359" s="3"/>
    </row>
    <row r="360" spans="1:8" ht="39.75" customHeight="1">
      <c r="A360" s="26" t="s">
        <v>26</v>
      </c>
      <c r="B360" s="40" t="s">
        <v>124</v>
      </c>
      <c r="C360" s="38">
        <v>100</v>
      </c>
      <c r="D360" s="78">
        <v>5641.05</v>
      </c>
      <c r="E360" s="78">
        <v>5866.52</v>
      </c>
      <c r="F360" s="47"/>
      <c r="G360" s="32"/>
      <c r="H360" s="3"/>
    </row>
    <row r="361" spans="1:8" ht="39.75" customHeight="1">
      <c r="A361" s="26" t="s">
        <v>59</v>
      </c>
      <c r="B361" s="40" t="s">
        <v>125</v>
      </c>
      <c r="C361" s="38" t="s">
        <v>7</v>
      </c>
      <c r="D361" s="78">
        <f>D362+D363+D364</f>
        <v>14321.6</v>
      </c>
      <c r="E361" s="78">
        <f>E362+E363+E364</f>
        <v>14813.65</v>
      </c>
      <c r="F361" s="47"/>
      <c r="G361" s="32"/>
      <c r="H361" s="3"/>
    </row>
    <row r="362" spans="1:8" ht="91.5" customHeight="1">
      <c r="A362" s="26" t="s">
        <v>16</v>
      </c>
      <c r="B362" s="40" t="s">
        <v>125</v>
      </c>
      <c r="C362" s="38">
        <v>100</v>
      </c>
      <c r="D362" s="78">
        <v>12422.52</v>
      </c>
      <c r="E362" s="78">
        <v>12909.02</v>
      </c>
      <c r="F362" s="47"/>
      <c r="G362" s="32"/>
      <c r="H362" s="3"/>
    </row>
    <row r="363" spans="1:8" ht="44.25" customHeight="1">
      <c r="A363" s="26" t="s">
        <v>9</v>
      </c>
      <c r="B363" s="40" t="s">
        <v>125</v>
      </c>
      <c r="C363" s="38">
        <v>200</v>
      </c>
      <c r="D363" s="78">
        <v>1886.45</v>
      </c>
      <c r="E363" s="78">
        <v>1892</v>
      </c>
      <c r="F363" s="47"/>
      <c r="G363" s="32"/>
      <c r="H363" s="3"/>
    </row>
    <row r="364" spans="1:8" ht="24" customHeight="1">
      <c r="A364" s="26" t="s">
        <v>11</v>
      </c>
      <c r="B364" s="40" t="s">
        <v>125</v>
      </c>
      <c r="C364" s="38">
        <v>800</v>
      </c>
      <c r="D364" s="78">
        <v>12.63</v>
      </c>
      <c r="E364" s="78">
        <v>12.63</v>
      </c>
      <c r="F364" s="47"/>
      <c r="G364" s="32"/>
      <c r="H364" s="3"/>
    </row>
    <row r="365" spans="1:8" ht="39.75" customHeight="1">
      <c r="A365" s="48" t="s">
        <v>429</v>
      </c>
      <c r="B365" s="49" t="s">
        <v>126</v>
      </c>
      <c r="C365" s="38" t="s">
        <v>7</v>
      </c>
      <c r="D365" s="77">
        <f>D366+D368+D371+D374</f>
        <v>31745.89</v>
      </c>
      <c r="E365" s="77">
        <f>E366+E368+E371+E374</f>
        <v>32938.82</v>
      </c>
      <c r="F365" s="47"/>
      <c r="G365" s="32"/>
      <c r="H365" s="3"/>
    </row>
    <row r="366" spans="1:8" ht="39.75" customHeight="1">
      <c r="A366" s="26" t="s">
        <v>151</v>
      </c>
      <c r="B366" s="40" t="s">
        <v>212</v>
      </c>
      <c r="C366" s="38" t="s">
        <v>7</v>
      </c>
      <c r="D366" s="78">
        <f>D367</f>
        <v>13598.5</v>
      </c>
      <c r="E366" s="78">
        <f>E367</f>
        <v>14130.34</v>
      </c>
      <c r="F366" s="47"/>
      <c r="G366" s="32"/>
      <c r="H366" s="3"/>
    </row>
    <row r="367" spans="1:8" ht="24" customHeight="1">
      <c r="A367" s="26" t="s">
        <v>10</v>
      </c>
      <c r="B367" s="40" t="s">
        <v>212</v>
      </c>
      <c r="C367" s="38">
        <v>300</v>
      </c>
      <c r="D367" s="78">
        <v>13598.5</v>
      </c>
      <c r="E367" s="78">
        <v>14130.34</v>
      </c>
      <c r="F367" s="47"/>
      <c r="G367" s="32"/>
      <c r="H367" s="3"/>
    </row>
    <row r="368" spans="1:8" ht="61.5" customHeight="1">
      <c r="A368" s="26" t="s">
        <v>152</v>
      </c>
      <c r="B368" s="40" t="s">
        <v>213</v>
      </c>
      <c r="C368" s="38" t="s">
        <v>7</v>
      </c>
      <c r="D368" s="78">
        <f>D369+D370</f>
        <v>15756</v>
      </c>
      <c r="E368" s="78">
        <f>E369+E370</f>
        <v>16354</v>
      </c>
      <c r="F368" s="47"/>
      <c r="G368" s="32"/>
      <c r="H368" s="3"/>
    </row>
    <row r="369" spans="1:8" ht="39" customHeight="1">
      <c r="A369" s="26" t="s">
        <v>9</v>
      </c>
      <c r="B369" s="40" t="s">
        <v>213</v>
      </c>
      <c r="C369" s="38">
        <v>200</v>
      </c>
      <c r="D369" s="78"/>
      <c r="E369" s="78"/>
      <c r="F369" s="47"/>
      <c r="G369" s="32"/>
      <c r="H369" s="3"/>
    </row>
    <row r="370" spans="1:8" ht="24" customHeight="1">
      <c r="A370" s="26" t="s">
        <v>10</v>
      </c>
      <c r="B370" s="40" t="s">
        <v>213</v>
      </c>
      <c r="C370" s="38">
        <v>300</v>
      </c>
      <c r="D370" s="78">
        <v>15756</v>
      </c>
      <c r="E370" s="78">
        <v>16354</v>
      </c>
      <c r="F370" s="47"/>
      <c r="G370" s="32"/>
      <c r="H370" s="3"/>
    </row>
    <row r="371" spans="1:8" ht="39.75" customHeight="1">
      <c r="A371" s="26" t="s">
        <v>155</v>
      </c>
      <c r="B371" s="40" t="s">
        <v>127</v>
      </c>
      <c r="C371" s="38" t="s">
        <v>7</v>
      </c>
      <c r="D371" s="78">
        <f>D372+D373</f>
        <v>1791.39</v>
      </c>
      <c r="E371" s="78">
        <f>E372+E373</f>
        <v>1854.48</v>
      </c>
      <c r="F371" s="47"/>
      <c r="G371" s="32"/>
      <c r="H371" s="3"/>
    </row>
    <row r="372" spans="1:8" ht="81.75" customHeight="1">
      <c r="A372" s="26" t="s">
        <v>16</v>
      </c>
      <c r="B372" s="40" t="s">
        <v>127</v>
      </c>
      <c r="C372" s="38">
        <v>100</v>
      </c>
      <c r="D372" s="78">
        <v>1652.14</v>
      </c>
      <c r="E372" s="78">
        <v>1652.14</v>
      </c>
      <c r="F372" s="47"/>
      <c r="G372" s="32"/>
      <c r="H372" s="3"/>
    </row>
    <row r="373" spans="1:8" ht="36.75" customHeight="1">
      <c r="A373" s="26" t="s">
        <v>9</v>
      </c>
      <c r="B373" s="40" t="s">
        <v>127</v>
      </c>
      <c r="C373" s="38">
        <v>200</v>
      </c>
      <c r="D373" s="78">
        <v>139.25</v>
      </c>
      <c r="E373" s="78">
        <v>202.34</v>
      </c>
      <c r="F373" s="47"/>
      <c r="G373" s="32"/>
      <c r="H373" s="3"/>
    </row>
    <row r="374" spans="1:8" ht="29.25" customHeight="1">
      <c r="A374" s="26" t="s">
        <v>153</v>
      </c>
      <c r="B374" s="40" t="s">
        <v>154</v>
      </c>
      <c r="C374" s="38" t="s">
        <v>7</v>
      </c>
      <c r="D374" s="78">
        <f>D375</f>
        <v>600</v>
      </c>
      <c r="E374" s="78">
        <f>E375</f>
        <v>600</v>
      </c>
      <c r="F374" s="47"/>
      <c r="G374" s="32"/>
      <c r="H374" s="3"/>
    </row>
    <row r="375" spans="1:8" ht="24" customHeight="1">
      <c r="A375" s="26" t="s">
        <v>10</v>
      </c>
      <c r="B375" s="40" t="s">
        <v>154</v>
      </c>
      <c r="C375" s="38">
        <v>300</v>
      </c>
      <c r="D375" s="80">
        <v>600</v>
      </c>
      <c r="E375" s="78">
        <v>600</v>
      </c>
      <c r="F375" s="47"/>
      <c r="G375" s="32"/>
      <c r="H375" s="3"/>
    </row>
    <row r="376" spans="1:8" ht="108.75" customHeight="1">
      <c r="A376" s="110" t="s">
        <v>347</v>
      </c>
      <c r="B376" s="49" t="s">
        <v>214</v>
      </c>
      <c r="C376" s="50" t="s">
        <v>7</v>
      </c>
      <c r="D376" s="77">
        <f>D377</f>
        <v>14277.720000000001</v>
      </c>
      <c r="E376" s="77">
        <f>E377</f>
        <v>14777.050000000001</v>
      </c>
      <c r="F376" s="47"/>
      <c r="G376" s="32"/>
      <c r="H376" s="3"/>
    </row>
    <row r="377" spans="1:8" ht="60.75" customHeight="1">
      <c r="A377" s="26" t="s">
        <v>215</v>
      </c>
      <c r="B377" s="40" t="s">
        <v>216</v>
      </c>
      <c r="C377" s="38" t="s">
        <v>7</v>
      </c>
      <c r="D377" s="78">
        <f>D378+D382</f>
        <v>14277.720000000001</v>
      </c>
      <c r="E377" s="78">
        <f>E378+E382</f>
        <v>14777.050000000001</v>
      </c>
      <c r="F377" s="47"/>
      <c r="G377" s="32"/>
      <c r="H377" s="3"/>
    </row>
    <row r="378" spans="1:8" ht="39" customHeight="1">
      <c r="A378" s="26" t="s">
        <v>29</v>
      </c>
      <c r="B378" s="40" t="s">
        <v>217</v>
      </c>
      <c r="C378" s="38" t="s">
        <v>7</v>
      </c>
      <c r="D378" s="78">
        <f>D379+D380+D381</f>
        <v>1505.0199999999998</v>
      </c>
      <c r="E378" s="78">
        <f>E379+E380+E381</f>
        <v>1505.0199999999998</v>
      </c>
      <c r="F378" s="47"/>
      <c r="G378" s="32"/>
      <c r="H378" s="3"/>
    </row>
    <row r="379" spans="1:8" ht="87" customHeight="1">
      <c r="A379" s="26" t="s">
        <v>16</v>
      </c>
      <c r="B379" s="40" t="s">
        <v>217</v>
      </c>
      <c r="C379" s="38">
        <v>100</v>
      </c>
      <c r="D379" s="78">
        <v>362.56</v>
      </c>
      <c r="E379" s="78">
        <v>362.56</v>
      </c>
      <c r="F379" s="47"/>
      <c r="G379" s="32"/>
      <c r="H379" s="3"/>
    </row>
    <row r="380" spans="1:8" ht="42.75" customHeight="1">
      <c r="A380" s="26" t="s">
        <v>9</v>
      </c>
      <c r="B380" s="40" t="s">
        <v>217</v>
      </c>
      <c r="C380" s="38">
        <v>200</v>
      </c>
      <c r="D380" s="78">
        <v>1138.8499999999999</v>
      </c>
      <c r="E380" s="78">
        <v>1138.8499999999999</v>
      </c>
      <c r="F380" s="47"/>
      <c r="G380" s="32"/>
      <c r="H380" s="3"/>
    </row>
    <row r="381" spans="1:8" ht="24" customHeight="1">
      <c r="A381" s="26" t="s">
        <v>11</v>
      </c>
      <c r="B381" s="40" t="s">
        <v>217</v>
      </c>
      <c r="C381" s="38">
        <v>800</v>
      </c>
      <c r="D381" s="78">
        <v>3.61</v>
      </c>
      <c r="E381" s="78">
        <v>3.61</v>
      </c>
      <c r="F381" s="47"/>
      <c r="G381" s="32"/>
      <c r="H381" s="3"/>
    </row>
    <row r="382" spans="1:8" ht="42" customHeight="1">
      <c r="A382" s="5" t="s">
        <v>30</v>
      </c>
      <c r="B382" s="40" t="s">
        <v>218</v>
      </c>
      <c r="C382" s="38" t="s">
        <v>7</v>
      </c>
      <c r="D382" s="78">
        <f>D383</f>
        <v>12772.7</v>
      </c>
      <c r="E382" s="78">
        <f>E383</f>
        <v>13272.03</v>
      </c>
      <c r="F382" s="47"/>
      <c r="G382" s="32"/>
      <c r="H382" s="3"/>
    </row>
    <row r="383" spans="1:8" ht="78.75" customHeight="1">
      <c r="A383" s="26" t="s">
        <v>16</v>
      </c>
      <c r="B383" s="40" t="s">
        <v>218</v>
      </c>
      <c r="C383" s="38">
        <v>100</v>
      </c>
      <c r="D383" s="78">
        <v>12772.7</v>
      </c>
      <c r="E383" s="78">
        <v>13272.03</v>
      </c>
      <c r="F383" s="47"/>
      <c r="G383" s="32"/>
      <c r="H383" s="3"/>
    </row>
    <row r="384" spans="1:8" ht="60.75" customHeight="1">
      <c r="A384" s="48" t="s">
        <v>248</v>
      </c>
      <c r="B384" s="40"/>
      <c r="C384" s="38"/>
      <c r="D384" s="78"/>
      <c r="E384" s="78"/>
      <c r="F384" s="47"/>
      <c r="G384" s="32"/>
      <c r="H384" s="3"/>
    </row>
    <row r="385" spans="1:8" ht="42.75" customHeight="1">
      <c r="A385" s="58" t="s">
        <v>35</v>
      </c>
      <c r="B385" s="49" t="s">
        <v>70</v>
      </c>
      <c r="C385" s="50" t="s">
        <v>7</v>
      </c>
      <c r="D385" s="77">
        <f>D386+D391+D398</f>
        <v>7202.16</v>
      </c>
      <c r="E385" s="77">
        <f>E386+E391+E398</f>
        <v>7453.94</v>
      </c>
      <c r="F385" s="15" t="e">
        <f>F386+F391</f>
        <v>#REF!</v>
      </c>
      <c r="G385" s="15">
        <f>G386+G391</f>
        <v>2451.08</v>
      </c>
      <c r="H385" s="3"/>
    </row>
    <row r="386" spans="1:8" ht="37.5">
      <c r="A386" s="115" t="s">
        <v>458</v>
      </c>
      <c r="B386" s="40" t="s">
        <v>69</v>
      </c>
      <c r="C386" s="38" t="s">
        <v>7</v>
      </c>
      <c r="D386" s="78">
        <f>D387+D389</f>
        <v>1764.94</v>
      </c>
      <c r="E386" s="78">
        <f>E387+E389</f>
        <v>1854.77</v>
      </c>
      <c r="F386" s="15" t="e">
        <f>F387+F389+#REF!</f>
        <v>#REF!</v>
      </c>
      <c r="G386" s="15">
        <v>1415.6000000000001</v>
      </c>
      <c r="H386" s="3"/>
    </row>
    <row r="387" spans="1:8" ht="37.5">
      <c r="A387" s="26" t="s">
        <v>29</v>
      </c>
      <c r="B387" s="40" t="s">
        <v>71</v>
      </c>
      <c r="C387" s="38" t="s">
        <v>7</v>
      </c>
      <c r="D387" s="78">
        <f>D388</f>
        <v>41.56</v>
      </c>
      <c r="E387" s="78">
        <f>E388</f>
        <v>41.56</v>
      </c>
      <c r="F387" s="15">
        <v>294.18</v>
      </c>
      <c r="G387" s="15">
        <v>58.940000000000005</v>
      </c>
      <c r="H387" s="3"/>
    </row>
    <row r="388" spans="1:8" ht="80.25" customHeight="1">
      <c r="A388" s="5" t="s">
        <v>8</v>
      </c>
      <c r="B388" s="40" t="s">
        <v>71</v>
      </c>
      <c r="C388" s="38" t="s">
        <v>2</v>
      </c>
      <c r="D388" s="39">
        <v>41.56</v>
      </c>
      <c r="E388" s="39">
        <v>41.56</v>
      </c>
      <c r="F388" s="15">
        <v>58.17</v>
      </c>
      <c r="G388" s="15">
        <v>58.17</v>
      </c>
      <c r="H388" s="3"/>
    </row>
    <row r="389" spans="1:8" ht="37.5">
      <c r="A389" s="5" t="s">
        <v>30</v>
      </c>
      <c r="B389" s="40" t="s">
        <v>72</v>
      </c>
      <c r="C389" s="38" t="s">
        <v>7</v>
      </c>
      <c r="D389" s="39">
        <f>D390</f>
        <v>1723.38</v>
      </c>
      <c r="E389" s="39">
        <f>E390</f>
        <v>1813.21</v>
      </c>
      <c r="F389" s="15">
        <v>1356.66</v>
      </c>
      <c r="G389" s="15">
        <v>1356.66</v>
      </c>
      <c r="H389" s="3"/>
    </row>
    <row r="390" spans="1:8" ht="75">
      <c r="A390" s="5" t="s">
        <v>8</v>
      </c>
      <c r="B390" s="40" t="s">
        <v>72</v>
      </c>
      <c r="C390" s="38" t="s">
        <v>2</v>
      </c>
      <c r="D390" s="39">
        <v>1723.38</v>
      </c>
      <c r="E390" s="39">
        <v>1813.21</v>
      </c>
      <c r="F390" s="15">
        <v>1356.66</v>
      </c>
      <c r="G390" s="15">
        <v>1356.66</v>
      </c>
      <c r="H390" s="3"/>
    </row>
    <row r="391" spans="1:8" ht="60" customHeight="1">
      <c r="A391" s="22" t="s">
        <v>39</v>
      </c>
      <c r="B391" s="40" t="s">
        <v>73</v>
      </c>
      <c r="C391" s="38" t="s">
        <v>7</v>
      </c>
      <c r="D391" s="39">
        <f>D392+D396</f>
        <v>3469.85</v>
      </c>
      <c r="E391" s="39">
        <f>E392+E396</f>
        <v>3559.68</v>
      </c>
      <c r="F391" s="15">
        <f>F392+F396</f>
        <v>1095.71</v>
      </c>
      <c r="G391" s="15">
        <f>G392+G396</f>
        <v>1035.48</v>
      </c>
      <c r="H391" s="3"/>
    </row>
    <row r="392" spans="1:8" ht="40.5" customHeight="1">
      <c r="A392" s="26" t="s">
        <v>14</v>
      </c>
      <c r="B392" s="40" t="s">
        <v>74</v>
      </c>
      <c r="C392" s="38" t="s">
        <v>7</v>
      </c>
      <c r="D392" s="39">
        <f>D393+D394+D395</f>
        <v>703.67</v>
      </c>
      <c r="E392" s="39">
        <f>E393+E394+E395</f>
        <v>703.68</v>
      </c>
      <c r="F392" s="15">
        <f>F393+F394</f>
        <v>118.4</v>
      </c>
      <c r="G392" s="15">
        <f>G393+G394</f>
        <v>58.17</v>
      </c>
      <c r="H392" s="3"/>
    </row>
    <row r="393" spans="1:8" ht="83.25" customHeight="1">
      <c r="A393" s="5" t="s">
        <v>8</v>
      </c>
      <c r="B393" s="40" t="s">
        <v>74</v>
      </c>
      <c r="C393" s="38">
        <v>100</v>
      </c>
      <c r="D393" s="39">
        <v>58.18</v>
      </c>
      <c r="E393" s="39">
        <v>58.18</v>
      </c>
      <c r="F393" s="15">
        <v>58.17</v>
      </c>
      <c r="G393" s="15">
        <v>58.17</v>
      </c>
      <c r="H393" s="3"/>
    </row>
    <row r="394" spans="1:8" ht="41.25" customHeight="1">
      <c r="A394" s="5" t="s">
        <v>9</v>
      </c>
      <c r="B394" s="40" t="s">
        <v>74</v>
      </c>
      <c r="C394" s="38">
        <v>200</v>
      </c>
      <c r="D394" s="39">
        <v>642.49</v>
      </c>
      <c r="E394" s="39">
        <v>642.5</v>
      </c>
      <c r="F394" s="15">
        <v>60.23</v>
      </c>
      <c r="G394" s="30">
        <v>0</v>
      </c>
      <c r="H394" s="3"/>
    </row>
    <row r="395" spans="1:8" ht="21" customHeight="1">
      <c r="A395" s="5" t="s">
        <v>11</v>
      </c>
      <c r="B395" s="40" t="s">
        <v>74</v>
      </c>
      <c r="C395" s="38">
        <v>800</v>
      </c>
      <c r="D395" s="39">
        <v>3</v>
      </c>
      <c r="E395" s="39">
        <v>3</v>
      </c>
      <c r="F395" s="15"/>
      <c r="G395" s="30"/>
      <c r="H395" s="3"/>
    </row>
    <row r="396" spans="1:8" ht="36.75" customHeight="1">
      <c r="A396" s="26" t="s">
        <v>15</v>
      </c>
      <c r="B396" s="40" t="s">
        <v>75</v>
      </c>
      <c r="C396" s="38" t="s">
        <v>7</v>
      </c>
      <c r="D396" s="39">
        <f>D397</f>
        <v>2766.18</v>
      </c>
      <c r="E396" s="39">
        <f>E397</f>
        <v>2856</v>
      </c>
      <c r="F396" s="15">
        <f>F397</f>
        <v>977.31</v>
      </c>
      <c r="G396" s="15">
        <f>G397</f>
        <v>977.31</v>
      </c>
      <c r="H396" s="3"/>
    </row>
    <row r="397" spans="1:8" ht="81.75" customHeight="1">
      <c r="A397" s="5" t="s">
        <v>8</v>
      </c>
      <c r="B397" s="40" t="s">
        <v>75</v>
      </c>
      <c r="C397" s="38">
        <v>100</v>
      </c>
      <c r="D397" s="39">
        <v>2766.18</v>
      </c>
      <c r="E397" s="39">
        <v>2856</v>
      </c>
      <c r="F397" s="15">
        <v>977.31</v>
      </c>
      <c r="G397" s="15">
        <v>977.31</v>
      </c>
      <c r="H397" s="3"/>
    </row>
    <row r="398" spans="1:8" ht="29.45" customHeight="1">
      <c r="A398" s="5" t="s">
        <v>448</v>
      </c>
      <c r="B398" s="40" t="s">
        <v>76</v>
      </c>
      <c r="C398" s="38" t="s">
        <v>7</v>
      </c>
      <c r="D398" s="39">
        <f>D399+D402</f>
        <v>1967.3700000000001</v>
      </c>
      <c r="E398" s="39">
        <f>E399+E402</f>
        <v>2039.49</v>
      </c>
      <c r="F398" s="15"/>
      <c r="G398" s="15"/>
      <c r="H398" s="3"/>
    </row>
    <row r="399" spans="1:8" ht="30" customHeight="1">
      <c r="A399" s="26" t="s">
        <v>14</v>
      </c>
      <c r="B399" s="40" t="s">
        <v>77</v>
      </c>
      <c r="C399" s="38" t="s">
        <v>7</v>
      </c>
      <c r="D399" s="39">
        <f>D400+D401</f>
        <v>164.67000000000002</v>
      </c>
      <c r="E399" s="39">
        <f>E400+E401</f>
        <v>164.67000000000002</v>
      </c>
      <c r="F399" s="15"/>
      <c r="G399" s="15"/>
      <c r="H399" s="3"/>
    </row>
    <row r="400" spans="1:8" ht="88.5" customHeight="1">
      <c r="A400" s="5" t="s">
        <v>8</v>
      </c>
      <c r="B400" s="40" t="s">
        <v>77</v>
      </c>
      <c r="C400" s="38">
        <v>100</v>
      </c>
      <c r="D400" s="39">
        <v>58.17</v>
      </c>
      <c r="E400" s="39">
        <v>58.17</v>
      </c>
      <c r="F400" s="15"/>
      <c r="G400" s="15"/>
      <c r="H400" s="3"/>
    </row>
    <row r="401" spans="1:8" ht="42.75" customHeight="1">
      <c r="A401" s="5" t="s">
        <v>9</v>
      </c>
      <c r="B401" s="40" t="s">
        <v>77</v>
      </c>
      <c r="C401" s="38">
        <v>200</v>
      </c>
      <c r="D401" s="39">
        <v>106.5</v>
      </c>
      <c r="E401" s="39">
        <v>106.5</v>
      </c>
      <c r="F401" s="15"/>
      <c r="G401" s="15"/>
      <c r="H401" s="3"/>
    </row>
    <row r="402" spans="1:8" ht="36" customHeight="1">
      <c r="A402" s="26" t="s">
        <v>15</v>
      </c>
      <c r="B402" s="40" t="s">
        <v>78</v>
      </c>
      <c r="C402" s="38" t="s">
        <v>7</v>
      </c>
      <c r="D402" s="39">
        <f>D403</f>
        <v>1802.7</v>
      </c>
      <c r="E402" s="39">
        <f>E403</f>
        <v>1874.82</v>
      </c>
      <c r="F402" s="15"/>
      <c r="G402" s="15"/>
      <c r="H402" s="3"/>
    </row>
    <row r="403" spans="1:8" ht="88.5" customHeight="1">
      <c r="A403" s="5" t="s">
        <v>8</v>
      </c>
      <c r="B403" s="40" t="s">
        <v>78</v>
      </c>
      <c r="C403" s="38">
        <v>100</v>
      </c>
      <c r="D403" s="39">
        <v>1802.7</v>
      </c>
      <c r="E403" s="39">
        <v>1874.82</v>
      </c>
      <c r="F403" s="15"/>
      <c r="G403" s="15"/>
      <c r="H403" s="3"/>
    </row>
    <row r="404" spans="1:8" ht="37.5" customHeight="1">
      <c r="A404" s="58" t="s">
        <v>37</v>
      </c>
      <c r="B404" s="49" t="s">
        <v>79</v>
      </c>
      <c r="C404" s="50" t="s">
        <v>7</v>
      </c>
      <c r="D404" s="51">
        <f>D405+D410+D422+D425+D428</f>
        <v>122262.67000000001</v>
      </c>
      <c r="E404" s="51">
        <f>E405+E410+E422+E425+E428</f>
        <v>130511.61000000002</v>
      </c>
      <c r="F404" s="32" t="e">
        <f>F405+F410+F441</f>
        <v>#REF!</v>
      </c>
      <c r="G404" s="32" t="e">
        <f>G405+G410+G441</f>
        <v>#REF!</v>
      </c>
      <c r="H404" s="3"/>
    </row>
    <row r="405" spans="1:8" ht="18.75">
      <c r="A405" s="65" t="s">
        <v>224</v>
      </c>
      <c r="B405" s="40" t="s">
        <v>80</v>
      </c>
      <c r="C405" s="38" t="s">
        <v>7</v>
      </c>
      <c r="D405" s="81">
        <f>D406+D408</f>
        <v>1776.07</v>
      </c>
      <c r="E405" s="81">
        <f>E406+E408</f>
        <v>1845.56</v>
      </c>
      <c r="F405" s="32" t="e">
        <f>#REF!+F408</f>
        <v>#REF!</v>
      </c>
      <c r="G405" s="32" t="e">
        <f>#REF!+G408</f>
        <v>#REF!</v>
      </c>
      <c r="H405" s="3"/>
    </row>
    <row r="406" spans="1:8" ht="37.5">
      <c r="A406" s="22" t="s">
        <v>14</v>
      </c>
      <c r="B406" s="40" t="s">
        <v>81</v>
      </c>
      <c r="C406" s="38" t="s">
        <v>7</v>
      </c>
      <c r="D406" s="78">
        <f>D407</f>
        <v>41.56</v>
      </c>
      <c r="E406" s="78">
        <f>E407</f>
        <v>41.56</v>
      </c>
      <c r="F406" s="32"/>
      <c r="G406" s="32"/>
      <c r="H406" s="3"/>
    </row>
    <row r="407" spans="1:8" ht="75">
      <c r="A407" s="5" t="s">
        <v>8</v>
      </c>
      <c r="B407" s="40" t="s">
        <v>81</v>
      </c>
      <c r="C407" s="38">
        <v>100</v>
      </c>
      <c r="D407" s="78">
        <v>41.56</v>
      </c>
      <c r="E407" s="78">
        <v>41.56</v>
      </c>
      <c r="F407" s="32"/>
      <c r="G407" s="32"/>
      <c r="H407" s="3"/>
    </row>
    <row r="408" spans="1:8" ht="36" customHeight="1">
      <c r="A408" s="26" t="s">
        <v>15</v>
      </c>
      <c r="B408" s="40" t="s">
        <v>82</v>
      </c>
      <c r="C408" s="38" t="s">
        <v>7</v>
      </c>
      <c r="D408" s="78">
        <f>D409</f>
        <v>1734.51</v>
      </c>
      <c r="E408" s="78">
        <f>E409</f>
        <v>1804</v>
      </c>
      <c r="F408" s="15">
        <f>F409</f>
        <v>991.48</v>
      </c>
      <c r="G408" s="15">
        <f>G409</f>
        <v>991.48</v>
      </c>
      <c r="H408" s="3"/>
    </row>
    <row r="409" spans="1:8" ht="81" customHeight="1">
      <c r="A409" s="5" t="s">
        <v>8</v>
      </c>
      <c r="B409" s="40" t="s">
        <v>82</v>
      </c>
      <c r="C409" s="38">
        <v>100</v>
      </c>
      <c r="D409" s="78">
        <v>1734.51</v>
      </c>
      <c r="E409" s="78">
        <v>1804</v>
      </c>
      <c r="F409" s="15">
        <v>991.48</v>
      </c>
      <c r="G409" s="15">
        <v>991.48</v>
      </c>
      <c r="H409" s="3"/>
    </row>
    <row r="410" spans="1:8" ht="43.5" customHeight="1">
      <c r="A410" s="21" t="s">
        <v>40</v>
      </c>
      <c r="B410" s="40" t="s">
        <v>83</v>
      </c>
      <c r="C410" s="38" t="s">
        <v>7</v>
      </c>
      <c r="D410" s="78">
        <f>D411+D415+D417+D420</f>
        <v>100289.03</v>
      </c>
      <c r="E410" s="78">
        <f>E411+E415+E417+E420</f>
        <v>103686.92000000001</v>
      </c>
      <c r="F410" s="32" t="e">
        <f>F411+F415+F417+#REF!+#REF!+F423+F425+F428+#REF!+#REF!+F431</f>
        <v>#REF!</v>
      </c>
      <c r="G410" s="32" t="e">
        <f>G411+G415+G417+#REF!+#REF!+G423+G425+G428+#REF!+#REF!+G431</f>
        <v>#REF!</v>
      </c>
      <c r="H410" s="3"/>
    </row>
    <row r="411" spans="1:8" ht="39.75" customHeight="1">
      <c r="A411" s="26" t="s">
        <v>14</v>
      </c>
      <c r="B411" s="40" t="s">
        <v>84</v>
      </c>
      <c r="C411" s="38" t="s">
        <v>7</v>
      </c>
      <c r="D411" s="78">
        <f>D412+D413+D414</f>
        <v>16990.690000000002</v>
      </c>
      <c r="E411" s="78">
        <f>E412+E413+E414</f>
        <v>17056.38</v>
      </c>
      <c r="F411" s="15">
        <f>F412+F413+F414</f>
        <v>7308.61</v>
      </c>
      <c r="G411" s="15">
        <f>G412+G413+G414</f>
        <v>7803.07</v>
      </c>
      <c r="H411" s="3"/>
    </row>
    <row r="412" spans="1:8" ht="87" customHeight="1">
      <c r="A412" s="26" t="s">
        <v>16</v>
      </c>
      <c r="B412" s="40" t="s">
        <v>84</v>
      </c>
      <c r="C412" s="38">
        <v>100</v>
      </c>
      <c r="D412" s="39">
        <v>2034.49</v>
      </c>
      <c r="E412" s="39">
        <v>2034.49</v>
      </c>
      <c r="F412" s="15">
        <v>726.03</v>
      </c>
      <c r="G412" s="15">
        <v>726.03</v>
      </c>
      <c r="H412" s="3"/>
    </row>
    <row r="413" spans="1:8" ht="42" customHeight="1">
      <c r="A413" s="26" t="s">
        <v>9</v>
      </c>
      <c r="B413" s="40" t="s">
        <v>84</v>
      </c>
      <c r="C413" s="38">
        <v>200</v>
      </c>
      <c r="D413" s="39">
        <v>14352.8</v>
      </c>
      <c r="E413" s="39">
        <v>14418.49</v>
      </c>
      <c r="F413" s="15">
        <v>6159.58</v>
      </c>
      <c r="G413" s="15">
        <v>6654.04</v>
      </c>
      <c r="H413" s="3"/>
    </row>
    <row r="414" spans="1:8" ht="18.75">
      <c r="A414" s="26" t="s">
        <v>11</v>
      </c>
      <c r="B414" s="40" t="s">
        <v>84</v>
      </c>
      <c r="C414" s="38">
        <v>800</v>
      </c>
      <c r="D414" s="39">
        <v>603.4</v>
      </c>
      <c r="E414" s="39">
        <v>603.4</v>
      </c>
      <c r="F414" s="15">
        <v>423</v>
      </c>
      <c r="G414" s="15">
        <v>423</v>
      </c>
      <c r="H414" s="3"/>
    </row>
    <row r="415" spans="1:8" ht="37.5">
      <c r="A415" s="26" t="s">
        <v>15</v>
      </c>
      <c r="B415" s="40" t="s">
        <v>85</v>
      </c>
      <c r="C415" s="38" t="s">
        <v>7</v>
      </c>
      <c r="D415" s="39">
        <f>D416</f>
        <v>82831.64</v>
      </c>
      <c r="E415" s="39">
        <f>E416</f>
        <v>86148.82</v>
      </c>
      <c r="F415" s="15">
        <f>F416</f>
        <v>13814.35</v>
      </c>
      <c r="G415" s="15">
        <f>G416</f>
        <v>13814.35</v>
      </c>
      <c r="H415" s="3"/>
    </row>
    <row r="416" spans="1:8" ht="77.25" customHeight="1">
      <c r="A416" s="5" t="s">
        <v>8</v>
      </c>
      <c r="B416" s="40" t="s">
        <v>85</v>
      </c>
      <c r="C416" s="38">
        <v>100</v>
      </c>
      <c r="D416" s="39">
        <v>82831.64</v>
      </c>
      <c r="E416" s="39">
        <v>86148.82</v>
      </c>
      <c r="F416" s="15">
        <v>13814.35</v>
      </c>
      <c r="G416" s="15">
        <v>13814.35</v>
      </c>
      <c r="H416" s="3"/>
    </row>
    <row r="417" spans="1:8" ht="40.5" customHeight="1">
      <c r="A417" s="26" t="s">
        <v>23</v>
      </c>
      <c r="B417" s="40" t="s">
        <v>86</v>
      </c>
      <c r="C417" s="38" t="s">
        <v>7</v>
      </c>
      <c r="D417" s="39">
        <f>D418+D419</f>
        <v>426.4</v>
      </c>
      <c r="E417" s="39">
        <f>E418+E419</f>
        <v>441.42</v>
      </c>
      <c r="F417" s="15">
        <f>F421</f>
        <v>200</v>
      </c>
      <c r="G417" s="15">
        <f>G421</f>
        <v>200</v>
      </c>
      <c r="H417" s="3"/>
    </row>
    <row r="418" spans="1:8" ht="87" customHeight="1">
      <c r="A418" s="5" t="s">
        <v>8</v>
      </c>
      <c r="B418" s="40" t="s">
        <v>86</v>
      </c>
      <c r="C418" s="38">
        <v>100</v>
      </c>
      <c r="D418" s="39">
        <v>426.4</v>
      </c>
      <c r="E418" s="39">
        <v>441.42</v>
      </c>
      <c r="F418" s="15"/>
      <c r="G418" s="15"/>
      <c r="H418" s="3"/>
    </row>
    <row r="419" spans="1:8" ht="41.25" customHeight="1">
      <c r="A419" s="5" t="s">
        <v>9</v>
      </c>
      <c r="B419" s="40" t="s">
        <v>86</v>
      </c>
      <c r="C419" s="38">
        <v>200</v>
      </c>
      <c r="D419" s="39">
        <v>0</v>
      </c>
      <c r="E419" s="39">
        <v>0</v>
      </c>
      <c r="F419" s="15"/>
      <c r="G419" s="15"/>
      <c r="H419" s="3"/>
    </row>
    <row r="420" spans="1:8" ht="41.25" customHeight="1">
      <c r="A420" s="63" t="s">
        <v>158</v>
      </c>
      <c r="B420" s="40" t="s">
        <v>87</v>
      </c>
      <c r="C420" s="38" t="s">
        <v>7</v>
      </c>
      <c r="D420" s="39">
        <f>D421</f>
        <v>40.299999999999997</v>
      </c>
      <c r="E420" s="39">
        <f>E421</f>
        <v>40.299999999999997</v>
      </c>
      <c r="F420" s="15"/>
      <c r="G420" s="15"/>
      <c r="H420" s="3"/>
    </row>
    <row r="421" spans="1:8" ht="40.5" customHeight="1">
      <c r="A421" s="26" t="s">
        <v>9</v>
      </c>
      <c r="B421" s="40" t="s">
        <v>87</v>
      </c>
      <c r="C421" s="38">
        <v>200</v>
      </c>
      <c r="D421" s="39">
        <v>40.299999999999997</v>
      </c>
      <c r="E421" s="39">
        <v>40.299999999999997</v>
      </c>
      <c r="F421" s="15">
        <v>200</v>
      </c>
      <c r="G421" s="15">
        <v>200</v>
      </c>
      <c r="H421" s="3"/>
    </row>
    <row r="422" spans="1:8" ht="40.5" customHeight="1">
      <c r="A422" s="26" t="s">
        <v>31</v>
      </c>
      <c r="B422" s="40" t="s">
        <v>88</v>
      </c>
      <c r="C422" s="38" t="s">
        <v>7</v>
      </c>
      <c r="D422" s="39">
        <f>D423</f>
        <v>32.299999999999997</v>
      </c>
      <c r="E422" s="39">
        <f>E423</f>
        <v>190.42</v>
      </c>
      <c r="F422" s="15"/>
      <c r="G422" s="15"/>
      <c r="H422" s="3"/>
    </row>
    <row r="423" spans="1:8" ht="59.25" customHeight="1">
      <c r="A423" s="26" t="s">
        <v>450</v>
      </c>
      <c r="B423" s="40" t="s">
        <v>89</v>
      </c>
      <c r="C423" s="38" t="s">
        <v>7</v>
      </c>
      <c r="D423" s="39">
        <f>D424</f>
        <v>32.299999999999997</v>
      </c>
      <c r="E423" s="39">
        <f>E424</f>
        <v>190.42</v>
      </c>
      <c r="F423" s="15">
        <f>F424</f>
        <v>0.98</v>
      </c>
      <c r="G423" s="15">
        <f>G424</f>
        <v>67.88</v>
      </c>
      <c r="H423" s="3"/>
    </row>
    <row r="424" spans="1:8" ht="41.25" customHeight="1">
      <c r="A424" s="26" t="s">
        <v>9</v>
      </c>
      <c r="B424" s="40" t="s">
        <v>89</v>
      </c>
      <c r="C424" s="38">
        <v>200</v>
      </c>
      <c r="D424" s="80">
        <v>32.299999999999997</v>
      </c>
      <c r="E424" s="39">
        <v>190.42</v>
      </c>
      <c r="F424" s="15">
        <v>0.98</v>
      </c>
      <c r="G424" s="15">
        <v>67.88</v>
      </c>
      <c r="H424" s="3"/>
    </row>
    <row r="425" spans="1:8" ht="18.75">
      <c r="A425" s="31" t="s">
        <v>36</v>
      </c>
      <c r="B425" s="40" t="s">
        <v>90</v>
      </c>
      <c r="C425" s="38" t="s">
        <v>7</v>
      </c>
      <c r="D425" s="39">
        <f>D426</f>
        <v>375</v>
      </c>
      <c r="E425" s="39">
        <f>E426</f>
        <v>375</v>
      </c>
      <c r="F425" s="15">
        <f>F426+F427</f>
        <v>380.45000000000005</v>
      </c>
      <c r="G425" s="15">
        <f>G426+G427</f>
        <v>380.45000000000005</v>
      </c>
      <c r="H425" s="3"/>
    </row>
    <row r="426" spans="1:8" ht="24" customHeight="1">
      <c r="A426" s="26" t="s">
        <v>20</v>
      </c>
      <c r="B426" s="40" t="s">
        <v>91</v>
      </c>
      <c r="C426" s="38" t="s">
        <v>7</v>
      </c>
      <c r="D426" s="39">
        <f>D427</f>
        <v>375</v>
      </c>
      <c r="E426" s="39">
        <f>E427</f>
        <v>375</v>
      </c>
      <c r="F426" s="15">
        <v>303.92</v>
      </c>
      <c r="G426" s="15">
        <v>303.92</v>
      </c>
      <c r="H426" s="3"/>
    </row>
    <row r="427" spans="1:8" ht="21" customHeight="1">
      <c r="A427" s="26" t="s">
        <v>11</v>
      </c>
      <c r="B427" s="40" t="s">
        <v>91</v>
      </c>
      <c r="C427" s="38">
        <v>800</v>
      </c>
      <c r="D427" s="39">
        <v>375</v>
      </c>
      <c r="E427" s="39">
        <v>375</v>
      </c>
      <c r="F427" s="15">
        <v>76.53</v>
      </c>
      <c r="G427" s="15">
        <v>76.53</v>
      </c>
      <c r="H427" s="3"/>
    </row>
    <row r="428" spans="1:8" ht="41.25" customHeight="1">
      <c r="A428" s="26" t="s">
        <v>33</v>
      </c>
      <c r="B428" s="40" t="s">
        <v>92</v>
      </c>
      <c r="C428" s="38" t="s">
        <v>7</v>
      </c>
      <c r="D428" s="39">
        <f>D429+D431+D433+D437+D439+D441+D444+D447</f>
        <v>19790.27</v>
      </c>
      <c r="E428" s="39">
        <f>E429+E431+E433+E437+E439+E441+E444+E447+E449</f>
        <v>24413.71</v>
      </c>
      <c r="F428" s="15" t="e">
        <f>#REF!</f>
        <v>#REF!</v>
      </c>
      <c r="G428" s="15" t="e">
        <f>#REF!</f>
        <v>#REF!</v>
      </c>
      <c r="H428" s="3"/>
    </row>
    <row r="429" spans="1:8" ht="39" customHeight="1">
      <c r="A429" s="72" t="s">
        <v>14</v>
      </c>
      <c r="B429" s="40" t="s">
        <v>241</v>
      </c>
      <c r="C429" s="38" t="s">
        <v>7</v>
      </c>
      <c r="D429" s="39">
        <f>D430</f>
        <v>6</v>
      </c>
      <c r="E429" s="39">
        <f>E430</f>
        <v>6</v>
      </c>
      <c r="F429" s="15"/>
      <c r="G429" s="15"/>
      <c r="H429" s="3"/>
    </row>
    <row r="430" spans="1:8" ht="39.75" customHeight="1">
      <c r="A430" s="26" t="s">
        <v>9</v>
      </c>
      <c r="B430" s="40" t="s">
        <v>241</v>
      </c>
      <c r="C430" s="38">
        <v>200</v>
      </c>
      <c r="D430" s="39">
        <v>6</v>
      </c>
      <c r="E430" s="39">
        <v>6</v>
      </c>
      <c r="F430" s="15"/>
      <c r="G430" s="15"/>
      <c r="H430" s="3"/>
    </row>
    <row r="431" spans="1:8" ht="36" customHeight="1">
      <c r="A431" s="26" t="s">
        <v>449</v>
      </c>
      <c r="B431" s="40" t="s">
        <v>93</v>
      </c>
      <c r="C431" s="38" t="s">
        <v>7</v>
      </c>
      <c r="D431" s="39">
        <f>D432</f>
        <v>357.75</v>
      </c>
      <c r="E431" s="39">
        <f>E432</f>
        <v>357.75</v>
      </c>
      <c r="F431" s="15" t="e">
        <f>F432+#REF!</f>
        <v>#REF!</v>
      </c>
      <c r="G431" s="15" t="e">
        <f>G432+#REF!</f>
        <v>#REF!</v>
      </c>
      <c r="H431" s="3"/>
    </row>
    <row r="432" spans="1:8" ht="56.25" customHeight="1">
      <c r="A432" s="26" t="s">
        <v>16</v>
      </c>
      <c r="B432" s="40" t="s">
        <v>93</v>
      </c>
      <c r="C432" s="38">
        <v>100</v>
      </c>
      <c r="D432" s="81">
        <v>357.75</v>
      </c>
      <c r="E432" s="39">
        <v>357.75</v>
      </c>
      <c r="F432" s="15">
        <v>514.79</v>
      </c>
      <c r="G432" s="15">
        <v>514.79</v>
      </c>
      <c r="H432" s="3"/>
    </row>
    <row r="433" spans="1:8" ht="40.5" customHeight="1">
      <c r="A433" s="26" t="s">
        <v>219</v>
      </c>
      <c r="B433" s="40" t="s">
        <v>220</v>
      </c>
      <c r="C433" s="38"/>
      <c r="D433" s="39">
        <f>D434+D435+D436</f>
        <v>17631.66</v>
      </c>
      <c r="E433" s="39">
        <f>E434+E435+E436</f>
        <v>18579.469999999998</v>
      </c>
      <c r="F433" s="15"/>
      <c r="G433" s="15"/>
      <c r="H433" s="3"/>
    </row>
    <row r="434" spans="1:8" ht="84" customHeight="1">
      <c r="A434" s="26" t="s">
        <v>16</v>
      </c>
      <c r="B434" s="40" t="s">
        <v>220</v>
      </c>
      <c r="C434" s="38">
        <v>100</v>
      </c>
      <c r="D434" s="80">
        <v>15862.77</v>
      </c>
      <c r="E434" s="80">
        <v>16805.03</v>
      </c>
      <c r="F434" s="15"/>
      <c r="G434" s="15"/>
      <c r="H434" s="3"/>
    </row>
    <row r="435" spans="1:8" ht="40.5" customHeight="1">
      <c r="A435" s="26" t="s">
        <v>9</v>
      </c>
      <c r="B435" s="40" t="s">
        <v>220</v>
      </c>
      <c r="C435" s="38">
        <v>200</v>
      </c>
      <c r="D435" s="80">
        <v>1768.59</v>
      </c>
      <c r="E435" s="80">
        <v>1774.14</v>
      </c>
      <c r="F435" s="15"/>
      <c r="G435" s="15"/>
      <c r="H435" s="3"/>
    </row>
    <row r="436" spans="1:8" ht="29.25" customHeight="1">
      <c r="A436" s="26" t="s">
        <v>11</v>
      </c>
      <c r="B436" s="40" t="s">
        <v>220</v>
      </c>
      <c r="C436" s="38">
        <v>800</v>
      </c>
      <c r="D436" s="80">
        <v>0.3</v>
      </c>
      <c r="E436" s="80">
        <v>0.3</v>
      </c>
      <c r="F436" s="15"/>
      <c r="G436" s="15"/>
      <c r="H436" s="3"/>
    </row>
    <row r="437" spans="1:8" ht="29.25" customHeight="1">
      <c r="A437" s="94" t="s">
        <v>285</v>
      </c>
      <c r="B437" s="40" t="s">
        <v>309</v>
      </c>
      <c r="C437" s="38" t="s">
        <v>7</v>
      </c>
      <c r="D437" s="80">
        <f>D438</f>
        <v>30</v>
      </c>
      <c r="E437" s="80">
        <f>E438</f>
        <v>30</v>
      </c>
      <c r="F437" s="15"/>
      <c r="G437" s="15"/>
      <c r="H437" s="3"/>
    </row>
    <row r="438" spans="1:8" ht="37.5" customHeight="1">
      <c r="A438" s="87" t="s">
        <v>9</v>
      </c>
      <c r="B438" s="40" t="s">
        <v>309</v>
      </c>
      <c r="C438" s="38">
        <v>200</v>
      </c>
      <c r="D438" s="80">
        <v>30</v>
      </c>
      <c r="E438" s="80">
        <v>30</v>
      </c>
      <c r="F438" s="15"/>
      <c r="G438" s="15"/>
      <c r="H438" s="3"/>
    </row>
    <row r="439" spans="1:8" ht="39" customHeight="1">
      <c r="A439" s="87" t="s">
        <v>307</v>
      </c>
      <c r="B439" s="40" t="s">
        <v>308</v>
      </c>
      <c r="C439" s="38" t="s">
        <v>7</v>
      </c>
      <c r="D439" s="39">
        <f>D440</f>
        <v>100</v>
      </c>
      <c r="E439" s="39">
        <f>E440</f>
        <v>100</v>
      </c>
      <c r="F439" s="15"/>
      <c r="G439" s="15"/>
      <c r="H439" s="3"/>
    </row>
    <row r="440" spans="1:8" ht="39" customHeight="1">
      <c r="A440" s="87" t="s">
        <v>9</v>
      </c>
      <c r="B440" s="40" t="s">
        <v>308</v>
      </c>
      <c r="C440" s="38">
        <v>200</v>
      </c>
      <c r="D440" s="39">
        <v>100</v>
      </c>
      <c r="E440" s="39">
        <v>100</v>
      </c>
      <c r="F440" s="15"/>
      <c r="G440" s="15"/>
      <c r="H440" s="3"/>
    </row>
    <row r="441" spans="1:8" ht="21.75" customHeight="1">
      <c r="A441" s="25" t="s">
        <v>32</v>
      </c>
      <c r="B441" s="40" t="s">
        <v>94</v>
      </c>
      <c r="C441" s="38" t="s">
        <v>7</v>
      </c>
      <c r="D441" s="39">
        <f>D442+D443</f>
        <v>309.25</v>
      </c>
      <c r="E441" s="39">
        <f>E442+E443</f>
        <v>309.25</v>
      </c>
      <c r="F441" s="15">
        <f>F442</f>
        <v>200</v>
      </c>
      <c r="G441" s="15">
        <f>G442</f>
        <v>200</v>
      </c>
      <c r="H441" s="3"/>
    </row>
    <row r="442" spans="1:8" ht="37.5">
      <c r="A442" s="26" t="s">
        <v>9</v>
      </c>
      <c r="B442" s="40" t="s">
        <v>94</v>
      </c>
      <c r="C442" s="38">
        <v>200</v>
      </c>
      <c r="D442" s="39">
        <v>200</v>
      </c>
      <c r="E442" s="39">
        <v>200</v>
      </c>
      <c r="F442" s="15">
        <f>F443</f>
        <v>200</v>
      </c>
      <c r="G442" s="15">
        <f>G443</f>
        <v>200</v>
      </c>
      <c r="H442" s="3"/>
    </row>
    <row r="443" spans="1:8" ht="18" customHeight="1">
      <c r="A443" s="26" t="s">
        <v>11</v>
      </c>
      <c r="B443" s="40" t="s">
        <v>94</v>
      </c>
      <c r="C443" s="38">
        <v>800</v>
      </c>
      <c r="D443" s="39">
        <v>109.25</v>
      </c>
      <c r="E443" s="39">
        <v>109.25</v>
      </c>
      <c r="F443" s="15">
        <v>200</v>
      </c>
      <c r="G443" s="15">
        <v>200</v>
      </c>
      <c r="H443" s="3"/>
    </row>
    <row r="444" spans="1:8" ht="42.75" customHeight="1">
      <c r="A444" s="64" t="s">
        <v>161</v>
      </c>
      <c r="B444" s="40" t="s">
        <v>95</v>
      </c>
      <c r="C444" s="38" t="s">
        <v>7</v>
      </c>
      <c r="D444" s="39">
        <f>D445+D446</f>
        <v>1352.6100000000001</v>
      </c>
      <c r="E444" s="39">
        <f>E445+E446</f>
        <v>1395.0700000000002</v>
      </c>
      <c r="F444" s="15"/>
      <c r="G444" s="15"/>
      <c r="H444" s="3"/>
    </row>
    <row r="445" spans="1:8" ht="85.5" customHeight="1">
      <c r="A445" s="26" t="s">
        <v>16</v>
      </c>
      <c r="B445" s="40" t="s">
        <v>95</v>
      </c>
      <c r="C445" s="38">
        <v>100</v>
      </c>
      <c r="D445" s="80">
        <v>1274.4000000000001</v>
      </c>
      <c r="E445" s="80">
        <v>1274.4000000000001</v>
      </c>
      <c r="F445" s="15"/>
      <c r="G445" s="15"/>
      <c r="H445" s="3"/>
    </row>
    <row r="446" spans="1:8" ht="42" customHeight="1">
      <c r="A446" s="26" t="s">
        <v>9</v>
      </c>
      <c r="B446" s="40" t="s">
        <v>95</v>
      </c>
      <c r="C446" s="38">
        <v>200</v>
      </c>
      <c r="D446" s="80">
        <v>78.209999999999994</v>
      </c>
      <c r="E446" s="80">
        <v>120.67</v>
      </c>
      <c r="F446" s="15"/>
      <c r="G446" s="15"/>
      <c r="H446" s="3"/>
    </row>
    <row r="447" spans="1:8" ht="45.75" customHeight="1">
      <c r="A447" s="26" t="s">
        <v>346</v>
      </c>
      <c r="B447" s="40" t="s">
        <v>96</v>
      </c>
      <c r="C447" s="38" t="s">
        <v>7</v>
      </c>
      <c r="D447" s="39">
        <f>D448</f>
        <v>3</v>
      </c>
      <c r="E447" s="39">
        <f>E448</f>
        <v>3</v>
      </c>
      <c r="F447" s="15"/>
      <c r="G447" s="15"/>
      <c r="H447" s="3"/>
    </row>
    <row r="448" spans="1:8" ht="45.75" customHeight="1">
      <c r="A448" s="26" t="s">
        <v>9</v>
      </c>
      <c r="B448" s="40" t="s">
        <v>96</v>
      </c>
      <c r="C448" s="38">
        <v>200</v>
      </c>
      <c r="D448" s="39">
        <v>3</v>
      </c>
      <c r="E448" s="39">
        <v>3</v>
      </c>
      <c r="F448" s="15"/>
      <c r="G448" s="15"/>
      <c r="H448" s="3"/>
    </row>
    <row r="449" spans="1:11" ht="30.75" customHeight="1">
      <c r="A449" s="26" t="s">
        <v>387</v>
      </c>
      <c r="B449" s="40" t="s">
        <v>386</v>
      </c>
      <c r="C449" s="38" t="s">
        <v>7</v>
      </c>
      <c r="D449" s="39">
        <f>D450</f>
        <v>0</v>
      </c>
      <c r="E449" s="39">
        <f>E450</f>
        <v>3633.17</v>
      </c>
      <c r="F449" s="15"/>
      <c r="G449" s="15"/>
      <c r="H449" s="3"/>
    </row>
    <row r="450" spans="1:11" ht="26.25" customHeight="1">
      <c r="A450" s="26" t="s">
        <v>388</v>
      </c>
      <c r="B450" s="40" t="s">
        <v>389</v>
      </c>
      <c r="C450" s="38" t="s">
        <v>7</v>
      </c>
      <c r="D450" s="39">
        <f>D451</f>
        <v>0</v>
      </c>
      <c r="E450" s="39">
        <f>E451</f>
        <v>3633.17</v>
      </c>
      <c r="F450" s="15"/>
      <c r="G450" s="15"/>
      <c r="H450" s="3"/>
    </row>
    <row r="451" spans="1:11" ht="26.25" customHeight="1">
      <c r="A451" s="26" t="s">
        <v>11</v>
      </c>
      <c r="B451" s="40" t="s">
        <v>389</v>
      </c>
      <c r="C451" s="38">
        <v>800</v>
      </c>
      <c r="D451" s="39">
        <v>0</v>
      </c>
      <c r="E451" s="39">
        <v>3633.17</v>
      </c>
      <c r="F451" s="15"/>
      <c r="G451" s="15"/>
      <c r="H451" s="3"/>
    </row>
    <row r="452" spans="1:11" ht="83.25" customHeight="1">
      <c r="A452" s="101" t="s">
        <v>357</v>
      </c>
      <c r="B452" s="49" t="s">
        <v>358</v>
      </c>
      <c r="C452" s="50" t="s">
        <v>7</v>
      </c>
      <c r="D452" s="51">
        <f>D453+D455</f>
        <v>40</v>
      </c>
      <c r="E452" s="51">
        <f>E453+E455</f>
        <v>40</v>
      </c>
      <c r="F452" s="15"/>
      <c r="G452" s="15"/>
      <c r="H452" s="3"/>
    </row>
    <row r="453" spans="1:11" ht="57.75" customHeight="1">
      <c r="A453" s="88" t="s">
        <v>359</v>
      </c>
      <c r="B453" s="40" t="s">
        <v>360</v>
      </c>
      <c r="C453" s="38" t="s">
        <v>7</v>
      </c>
      <c r="D453" s="39">
        <f>D454</f>
        <v>20</v>
      </c>
      <c r="E453" s="39">
        <f>E454</f>
        <v>20</v>
      </c>
      <c r="F453" s="15"/>
      <c r="G453" s="15"/>
      <c r="H453" s="3"/>
    </row>
    <row r="454" spans="1:11" ht="45.75" customHeight="1">
      <c r="A454" s="88" t="s">
        <v>9</v>
      </c>
      <c r="B454" s="40" t="s">
        <v>360</v>
      </c>
      <c r="C454" s="38">
        <v>200</v>
      </c>
      <c r="D454" s="39">
        <v>20</v>
      </c>
      <c r="E454" s="39">
        <v>20</v>
      </c>
      <c r="F454" s="15"/>
      <c r="G454" s="15"/>
      <c r="H454" s="3"/>
    </row>
    <row r="455" spans="1:11" ht="57" customHeight="1">
      <c r="A455" s="88" t="s">
        <v>361</v>
      </c>
      <c r="B455" s="40" t="s">
        <v>362</v>
      </c>
      <c r="C455" s="38" t="s">
        <v>7</v>
      </c>
      <c r="D455" s="39">
        <f>D456</f>
        <v>20</v>
      </c>
      <c r="E455" s="39">
        <f>E456</f>
        <v>20</v>
      </c>
      <c r="F455" s="15"/>
      <c r="G455" s="15"/>
      <c r="H455" s="3"/>
    </row>
    <row r="456" spans="1:11" ht="45.75" customHeight="1">
      <c r="A456" s="88" t="s">
        <v>9</v>
      </c>
      <c r="B456" s="40" t="s">
        <v>362</v>
      </c>
      <c r="C456" s="38">
        <v>200</v>
      </c>
      <c r="D456" s="39">
        <v>20</v>
      </c>
      <c r="E456" s="39">
        <v>20</v>
      </c>
      <c r="F456" s="15"/>
      <c r="G456" s="15"/>
      <c r="H456" s="3"/>
    </row>
    <row r="457" spans="1:11" ht="68.25" customHeight="1">
      <c r="A457" s="101" t="s">
        <v>363</v>
      </c>
      <c r="B457" s="49" t="s">
        <v>247</v>
      </c>
      <c r="C457" s="50" t="s">
        <v>7</v>
      </c>
      <c r="D457" s="51">
        <f>D458</f>
        <v>10</v>
      </c>
      <c r="E457" s="51">
        <f>E458</f>
        <v>10</v>
      </c>
      <c r="F457" s="15"/>
      <c r="G457" s="15"/>
      <c r="H457" s="3"/>
    </row>
    <row r="458" spans="1:11" ht="60.75" customHeight="1">
      <c r="A458" s="88" t="s">
        <v>364</v>
      </c>
      <c r="B458" s="40" t="s">
        <v>365</v>
      </c>
      <c r="C458" s="38" t="s">
        <v>7</v>
      </c>
      <c r="D458" s="39">
        <f>D459</f>
        <v>10</v>
      </c>
      <c r="E458" s="39">
        <f>E459</f>
        <v>10</v>
      </c>
      <c r="F458" s="15"/>
      <c r="G458" s="15"/>
      <c r="H458" s="3"/>
    </row>
    <row r="459" spans="1:11" ht="45.75" customHeight="1">
      <c r="A459" s="26" t="s">
        <v>9</v>
      </c>
      <c r="B459" s="40" t="s">
        <v>365</v>
      </c>
      <c r="C459" s="38">
        <v>200</v>
      </c>
      <c r="D459" s="39">
        <v>10</v>
      </c>
      <c r="E459" s="39">
        <v>10</v>
      </c>
      <c r="F459" s="15"/>
      <c r="G459" s="15"/>
      <c r="H459" s="3"/>
    </row>
    <row r="460" spans="1:11" ht="62.25" customHeight="1">
      <c r="A460" s="59" t="s">
        <v>221</v>
      </c>
      <c r="B460" s="49" t="s">
        <v>97</v>
      </c>
      <c r="C460" s="50" t="s">
        <v>7</v>
      </c>
      <c r="D460" s="51">
        <f>D461+D464</f>
        <v>1018</v>
      </c>
      <c r="E460" s="51">
        <f>E461+E464</f>
        <v>1018</v>
      </c>
      <c r="F460" s="84"/>
      <c r="G460" s="84"/>
      <c r="H460" s="85"/>
      <c r="I460" s="86"/>
      <c r="J460" s="86"/>
      <c r="K460" s="86"/>
    </row>
    <row r="461" spans="1:11" ht="37.5" customHeight="1">
      <c r="A461" s="59" t="s">
        <v>378</v>
      </c>
      <c r="B461" s="49" t="s">
        <v>379</v>
      </c>
      <c r="C461" s="50" t="s">
        <v>7</v>
      </c>
      <c r="D461" s="51">
        <f>D462</f>
        <v>912.74</v>
      </c>
      <c r="E461" s="51">
        <f>E462</f>
        <v>912.74</v>
      </c>
      <c r="F461" s="84"/>
      <c r="G461" s="84"/>
      <c r="H461" s="85"/>
      <c r="I461" s="86"/>
      <c r="J461" s="86"/>
      <c r="K461" s="86"/>
    </row>
    <row r="462" spans="1:11" ht="78" customHeight="1">
      <c r="A462" s="41" t="s">
        <v>451</v>
      </c>
      <c r="B462" s="40" t="s">
        <v>377</v>
      </c>
      <c r="C462" s="38" t="s">
        <v>7</v>
      </c>
      <c r="D462" s="39">
        <f>D463</f>
        <v>912.74</v>
      </c>
      <c r="E462" s="39">
        <f>E463</f>
        <v>912.74</v>
      </c>
      <c r="F462" s="29"/>
      <c r="G462" s="29"/>
      <c r="H462" s="3"/>
    </row>
    <row r="463" spans="1:11" ht="50.25" customHeight="1">
      <c r="A463" s="5" t="s">
        <v>9</v>
      </c>
      <c r="B463" s="40" t="s">
        <v>377</v>
      </c>
      <c r="C463" s="38">
        <v>200</v>
      </c>
      <c r="D463" s="39">
        <v>912.74</v>
      </c>
      <c r="E463" s="39">
        <v>912.74</v>
      </c>
      <c r="F463" s="29"/>
      <c r="G463" s="29"/>
      <c r="H463" s="3"/>
    </row>
    <row r="464" spans="1:11" ht="60.75" customHeight="1">
      <c r="A464" s="112" t="s">
        <v>434</v>
      </c>
      <c r="B464" s="49" t="s">
        <v>453</v>
      </c>
      <c r="C464" s="50" t="s">
        <v>7</v>
      </c>
      <c r="D464" s="51">
        <f>D465</f>
        <v>105.26</v>
      </c>
      <c r="E464" s="51">
        <f>E465</f>
        <v>105.26</v>
      </c>
      <c r="F464" s="29"/>
      <c r="G464" s="29"/>
      <c r="H464" s="3"/>
    </row>
    <row r="465" spans="1:8" ht="39.75" customHeight="1">
      <c r="A465" s="71" t="s">
        <v>380</v>
      </c>
      <c r="B465" s="40" t="s">
        <v>454</v>
      </c>
      <c r="C465" s="38" t="s">
        <v>7</v>
      </c>
      <c r="D465" s="39">
        <f>D466</f>
        <v>105.26</v>
      </c>
      <c r="E465" s="39">
        <f>E466</f>
        <v>105.26</v>
      </c>
      <c r="F465" s="29"/>
      <c r="G465" s="29"/>
      <c r="H465" s="3"/>
    </row>
    <row r="466" spans="1:8" ht="41.25" customHeight="1">
      <c r="A466" s="87" t="s">
        <v>9</v>
      </c>
      <c r="B466" s="40" t="s">
        <v>454</v>
      </c>
      <c r="C466" s="38">
        <v>200</v>
      </c>
      <c r="D466" s="39">
        <v>105.26</v>
      </c>
      <c r="E466" s="39">
        <v>105.26</v>
      </c>
      <c r="F466" s="29"/>
      <c r="G466" s="29"/>
      <c r="H466" s="3"/>
    </row>
    <row r="467" spans="1:8" ht="40.5" customHeight="1">
      <c r="A467" s="95" t="s">
        <v>287</v>
      </c>
      <c r="B467" s="49" t="s">
        <v>288</v>
      </c>
      <c r="C467" s="50" t="s">
        <v>7</v>
      </c>
      <c r="D467" s="51">
        <f>D468+D471</f>
        <v>1313.99</v>
      </c>
      <c r="E467" s="51">
        <f>E468+E471</f>
        <v>1364.45</v>
      </c>
      <c r="F467" s="29"/>
      <c r="G467" s="29"/>
      <c r="H467" s="3"/>
    </row>
    <row r="468" spans="1:8" ht="44.25" customHeight="1">
      <c r="A468" s="5" t="s">
        <v>14</v>
      </c>
      <c r="B468" s="40" t="s">
        <v>289</v>
      </c>
      <c r="C468" s="50" t="s">
        <v>7</v>
      </c>
      <c r="D468" s="39">
        <f>D469+D470</f>
        <v>51.7</v>
      </c>
      <c r="E468" s="39">
        <f>E469+E470</f>
        <v>51.7</v>
      </c>
      <c r="F468" s="29"/>
      <c r="G468" s="29"/>
      <c r="H468" s="3"/>
    </row>
    <row r="469" spans="1:8" ht="76.5" customHeight="1">
      <c r="A469" s="87" t="s">
        <v>16</v>
      </c>
      <c r="B469" s="40" t="s">
        <v>289</v>
      </c>
      <c r="C469" s="38">
        <v>100</v>
      </c>
      <c r="D469" s="39">
        <v>27.7</v>
      </c>
      <c r="E469" s="39">
        <v>27.7</v>
      </c>
      <c r="F469" s="29"/>
      <c r="G469" s="29"/>
      <c r="H469" s="3"/>
    </row>
    <row r="470" spans="1:8" ht="42.75" customHeight="1">
      <c r="A470" s="87" t="s">
        <v>9</v>
      </c>
      <c r="B470" s="40" t="s">
        <v>289</v>
      </c>
      <c r="C470" s="38">
        <v>200</v>
      </c>
      <c r="D470" s="39">
        <v>24</v>
      </c>
      <c r="E470" s="39">
        <v>24</v>
      </c>
      <c r="F470" s="29"/>
      <c r="G470" s="29"/>
      <c r="H470" s="3"/>
    </row>
    <row r="471" spans="1:8" ht="43.5" customHeight="1">
      <c r="A471" s="87" t="s">
        <v>15</v>
      </c>
      <c r="B471" s="40" t="s">
        <v>290</v>
      </c>
      <c r="C471" s="38"/>
      <c r="D471" s="39">
        <f>D472</f>
        <v>1262.29</v>
      </c>
      <c r="E471" s="39">
        <f>E472</f>
        <v>1312.75</v>
      </c>
      <c r="F471" s="29"/>
      <c r="G471" s="29"/>
      <c r="H471" s="3"/>
    </row>
    <row r="472" spans="1:8" ht="77.25" customHeight="1">
      <c r="A472" s="87" t="s">
        <v>16</v>
      </c>
      <c r="B472" s="40" t="s">
        <v>290</v>
      </c>
      <c r="C472" s="38">
        <v>100</v>
      </c>
      <c r="D472" s="39">
        <v>1262.29</v>
      </c>
      <c r="E472" s="39">
        <v>1312.75</v>
      </c>
      <c r="F472" s="29"/>
      <c r="G472" s="29"/>
      <c r="H472" s="3"/>
    </row>
    <row r="473" spans="1:8" ht="43.5" customHeight="1">
      <c r="A473" s="53" t="s">
        <v>430</v>
      </c>
      <c r="B473" s="49" t="s">
        <v>222</v>
      </c>
      <c r="C473" s="50" t="s">
        <v>7</v>
      </c>
      <c r="D473" s="51">
        <f>D474</f>
        <v>70</v>
      </c>
      <c r="E473" s="51">
        <f>E474</f>
        <v>70</v>
      </c>
      <c r="F473" s="29"/>
      <c r="G473" s="29"/>
      <c r="H473" s="3"/>
    </row>
    <row r="474" spans="1:8" ht="61.5" customHeight="1">
      <c r="A474" s="5" t="s">
        <v>156</v>
      </c>
      <c r="B474" s="40" t="s">
        <v>223</v>
      </c>
      <c r="C474" s="50" t="s">
        <v>7</v>
      </c>
      <c r="D474" s="39">
        <f>D475</f>
        <v>70</v>
      </c>
      <c r="E474" s="39">
        <f>E475</f>
        <v>70</v>
      </c>
      <c r="F474" s="29"/>
      <c r="G474" s="29"/>
      <c r="H474" s="3"/>
    </row>
    <row r="475" spans="1:8" ht="48" customHeight="1">
      <c r="A475" s="5" t="s">
        <v>9</v>
      </c>
      <c r="B475" s="40" t="s">
        <v>223</v>
      </c>
      <c r="C475" s="38">
        <v>200</v>
      </c>
      <c r="D475" s="39">
        <v>70</v>
      </c>
      <c r="E475" s="39">
        <v>70</v>
      </c>
      <c r="F475" s="29"/>
      <c r="G475" s="29"/>
      <c r="H475" s="3"/>
    </row>
    <row r="476" spans="1:8" ht="51" customHeight="1">
      <c r="A476" s="114" t="s">
        <v>452</v>
      </c>
      <c r="B476" s="49" t="s">
        <v>102</v>
      </c>
      <c r="C476" s="50" t="s">
        <v>7</v>
      </c>
      <c r="D476" s="51">
        <f>D477</f>
        <v>321.85000000000002</v>
      </c>
      <c r="E476" s="51">
        <f>E477</f>
        <v>321.85000000000002</v>
      </c>
      <c r="F476" s="29"/>
      <c r="G476" s="29"/>
      <c r="H476" s="3"/>
    </row>
    <row r="477" spans="1:8" ht="42" customHeight="1">
      <c r="A477" s="5" t="s">
        <v>157</v>
      </c>
      <c r="B477" s="40" t="s">
        <v>103</v>
      </c>
      <c r="C477" s="38" t="s">
        <v>7</v>
      </c>
      <c r="D477" s="39">
        <f>D478</f>
        <v>321.85000000000002</v>
      </c>
      <c r="E477" s="39">
        <f>E478</f>
        <v>321.85000000000002</v>
      </c>
      <c r="F477" s="29"/>
      <c r="G477" s="29"/>
      <c r="H477" s="3"/>
    </row>
    <row r="478" spans="1:8" ht="47.25" customHeight="1">
      <c r="A478" s="5" t="s">
        <v>9</v>
      </c>
      <c r="B478" s="40" t="s">
        <v>103</v>
      </c>
      <c r="C478" s="38">
        <v>200</v>
      </c>
      <c r="D478" s="39">
        <v>321.85000000000002</v>
      </c>
      <c r="E478" s="39">
        <v>321.85000000000002</v>
      </c>
      <c r="F478" s="29"/>
      <c r="G478" s="29"/>
      <c r="H478" s="3"/>
    </row>
    <row r="479" spans="1:8" ht="44.25" customHeight="1">
      <c r="A479" s="53" t="s">
        <v>225</v>
      </c>
      <c r="B479" s="49" t="s">
        <v>226</v>
      </c>
      <c r="C479" s="50" t="s">
        <v>7</v>
      </c>
      <c r="D479" s="51">
        <f>D480</f>
        <v>24773.709999999995</v>
      </c>
      <c r="E479" s="51">
        <f>E480</f>
        <v>24801</v>
      </c>
      <c r="F479" s="29"/>
      <c r="G479" s="29"/>
      <c r="H479" s="3"/>
    </row>
    <row r="480" spans="1:8" ht="40.5" customHeight="1">
      <c r="A480" s="5" t="s">
        <v>227</v>
      </c>
      <c r="B480" s="40" t="s">
        <v>228</v>
      </c>
      <c r="C480" s="38" t="s">
        <v>7</v>
      </c>
      <c r="D480" s="39">
        <f>D481+D482+D483</f>
        <v>24773.709999999995</v>
      </c>
      <c r="E480" s="39">
        <f>E481+E482+E483</f>
        <v>24801</v>
      </c>
      <c r="F480" s="29"/>
      <c r="G480" s="29"/>
      <c r="H480" s="3"/>
    </row>
    <row r="481" spans="1:8" ht="87" customHeight="1">
      <c r="A481" s="26" t="s">
        <v>16</v>
      </c>
      <c r="B481" s="40" t="s">
        <v>228</v>
      </c>
      <c r="C481" s="38">
        <v>100</v>
      </c>
      <c r="D481" s="39">
        <v>21056.03</v>
      </c>
      <c r="E481" s="39">
        <v>21069.68</v>
      </c>
      <c r="F481" s="29"/>
      <c r="G481" s="29"/>
      <c r="H481" s="3"/>
    </row>
    <row r="482" spans="1:8" ht="39.75" customHeight="1">
      <c r="A482" s="5" t="s">
        <v>9</v>
      </c>
      <c r="B482" s="40" t="s">
        <v>228</v>
      </c>
      <c r="C482" s="38">
        <v>200</v>
      </c>
      <c r="D482" s="39">
        <v>3242.67</v>
      </c>
      <c r="E482" s="39">
        <v>3256.31</v>
      </c>
      <c r="F482" s="29"/>
      <c r="G482" s="29"/>
      <c r="H482" s="3"/>
    </row>
    <row r="483" spans="1:8" ht="25.5" customHeight="1">
      <c r="A483" s="5" t="s">
        <v>11</v>
      </c>
      <c r="B483" s="40" t="s">
        <v>228</v>
      </c>
      <c r="C483" s="38">
        <v>800</v>
      </c>
      <c r="D483" s="39">
        <v>475.01</v>
      </c>
      <c r="E483" s="39">
        <v>475.01</v>
      </c>
      <c r="F483" s="29"/>
      <c r="G483" s="29"/>
      <c r="H483" s="3"/>
    </row>
    <row r="484" spans="1:8" ht="25.5" customHeight="1">
      <c r="A484" s="5" t="s">
        <v>316</v>
      </c>
      <c r="B484" s="40"/>
      <c r="C484" s="38"/>
      <c r="D484" s="39">
        <v>22390</v>
      </c>
      <c r="E484" s="39">
        <v>45410</v>
      </c>
      <c r="F484" s="29"/>
      <c r="G484" s="29"/>
      <c r="H484" s="3"/>
    </row>
    <row r="485" spans="1:8" ht="19.350000000000001" customHeight="1">
      <c r="A485" s="60" t="s">
        <v>12</v>
      </c>
      <c r="B485" s="61"/>
      <c r="C485" s="61"/>
      <c r="D485" s="62">
        <f>D18+D22+D36+D52+D70+D114+D120+D144+D151+D230+D256+D267+D281+D292+D376+D385+D404+D457+D460+D473+D476+D479+D467+D484+D452</f>
        <v>1823775.21</v>
      </c>
      <c r="E485" s="62">
        <f>E18+E22+E36+E52+E70+E114+E120+E144+E151+E230+E256+E267+E281+E292+E376+E385+E404+E457+E460+E473+E476+E479+E467+E484+E452</f>
        <v>1857556.26</v>
      </c>
      <c r="F485" s="34" t="e">
        <f>F18+F173+#REF!+#REF!+#REF!+#REF!+#REF!+#REF!+F385+F404+#REF!+#REF!+#REF!</f>
        <v>#REF!</v>
      </c>
      <c r="G485" s="34" t="e">
        <f>G18+G173+#REF!+#REF!+#REF!+#REF!+#REF!+#REF!+G385+G404+#REF!+#REF!+#REF!</f>
        <v>#REF!</v>
      </c>
      <c r="H485" s="3"/>
    </row>
    <row r="486" spans="1:8" ht="17.100000000000001" customHeight="1">
      <c r="E486" s="4"/>
      <c r="F486" s="4"/>
      <c r="G486" s="4"/>
      <c r="H486" s="3"/>
    </row>
    <row r="487" spans="1:8" ht="18.75">
      <c r="A487" s="121"/>
      <c r="B487" s="122"/>
      <c r="C487" s="122"/>
      <c r="D487" s="122"/>
      <c r="E487" s="122"/>
      <c r="F487" s="122"/>
      <c r="G487" s="122"/>
      <c r="H487" s="3"/>
    </row>
    <row r="488" spans="1:8">
      <c r="D488" s="108"/>
      <c r="E488" s="108"/>
      <c r="H488" s="1"/>
    </row>
    <row r="489" spans="1:8">
      <c r="E489" s="108"/>
    </row>
  </sheetData>
  <autoFilter ref="A17:K488">
    <filterColumn colId="3"/>
  </autoFilter>
  <mergeCells count="17">
    <mergeCell ref="A487:G487"/>
    <mergeCell ref="A2:G2"/>
    <mergeCell ref="A3:G3"/>
    <mergeCell ref="A12:G12"/>
    <mergeCell ref="A5:G5"/>
    <mergeCell ref="A7:G7"/>
    <mergeCell ref="A15:A16"/>
    <mergeCell ref="A4:G4"/>
    <mergeCell ref="A6:G6"/>
    <mergeCell ref="A8:G8"/>
    <mergeCell ref="A10:G10"/>
    <mergeCell ref="A11:G11"/>
    <mergeCell ref="C15:C16"/>
    <mergeCell ref="F15:G15"/>
    <mergeCell ref="B15:B16"/>
    <mergeCell ref="A9:G9"/>
    <mergeCell ref="A1:G1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2020-03-25T09:42:35Z</cp:lastPrinted>
  <dcterms:created xsi:type="dcterms:W3CDTF">2013-10-16T11:38:15Z</dcterms:created>
  <dcterms:modified xsi:type="dcterms:W3CDTF">2020-03-25T09:42:38Z</dcterms:modified>
</cp:coreProperties>
</file>